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defaultThemeVersion="124226"/>
  <mc:AlternateContent xmlns:mc="http://schemas.openxmlformats.org/markup-compatibility/2006">
    <mc:Choice Requires="x15">
      <x15ac:absPath xmlns:x15ac="http://schemas.microsoft.com/office/spreadsheetml/2010/11/ac" url="C:\Users\natro\OneDrive\Рабочий стол\МІСЬКА РАДА 2023\СОЦЕКОНОМ\виконан - по квартал 2024\за 4 квартал\"/>
    </mc:Choice>
  </mc:AlternateContent>
  <xr:revisionPtr revIDLastSave="0" documentId="13_ncr:1_{FCFCAB1E-7423-472F-B485-145D7DA88C07}" xr6:coauthVersionLast="47" xr6:coauthVersionMax="47" xr10:uidLastSave="{00000000-0000-0000-0000-000000000000}"/>
  <bookViews>
    <workbookView xWindow="-108" yWindow="-108" windowWidth="23256" windowHeight="12456" tabRatio="601" xr2:uid="{00000000-000D-0000-FFFF-FFFF00000000}"/>
  </bookViews>
  <sheets>
    <sheet name="заходи" sheetId="23" r:id="rId1"/>
    <sheet name="Фінансове забезпечення" sheetId="24" r:id="rId2"/>
  </sheets>
  <definedNames>
    <definedName name="_xlnm.Print_Titles" localSheetId="0">заходи!$8:$8</definedName>
    <definedName name="_xlnm.Print_Area" localSheetId="0">заходи!$A$1:$S$255</definedName>
  </definedNames>
  <calcPr calcId="181029"/>
</workbook>
</file>

<file path=xl/calcChain.xml><?xml version="1.0" encoding="utf-8"?>
<calcChain xmlns="http://schemas.openxmlformats.org/spreadsheetml/2006/main">
  <c r="G241" i="23" l="1"/>
  <c r="G186" i="23" l="1"/>
  <c r="H186" i="23"/>
  <c r="I186" i="23"/>
  <c r="J186" i="23"/>
  <c r="K186" i="23"/>
  <c r="L186" i="23"/>
  <c r="M186" i="23"/>
  <c r="N186" i="23"/>
  <c r="O186" i="23"/>
  <c r="P186" i="23"/>
  <c r="Q186" i="23"/>
  <c r="F186" i="23"/>
  <c r="O77" i="23" l="1"/>
  <c r="P77" i="23"/>
  <c r="Q77" i="23"/>
  <c r="L77" i="23"/>
  <c r="M77" i="23"/>
  <c r="N77" i="23"/>
  <c r="G77" i="23"/>
  <c r="H77" i="23"/>
  <c r="I77" i="23"/>
  <c r="J77" i="23"/>
  <c r="K77" i="23"/>
  <c r="G252" i="23" l="1"/>
  <c r="H252" i="23"/>
  <c r="I252" i="23"/>
  <c r="J252" i="23"/>
  <c r="K252" i="23"/>
  <c r="L252" i="23"/>
  <c r="M252" i="23"/>
  <c r="N252" i="23"/>
  <c r="O252" i="23"/>
  <c r="P252" i="23"/>
  <c r="Q252" i="23"/>
  <c r="F252" i="23"/>
  <c r="F77" i="23" l="1"/>
  <c r="G194" i="23" l="1"/>
  <c r="G28" i="23" l="1"/>
  <c r="H28" i="23"/>
  <c r="I28" i="23"/>
  <c r="J28" i="23"/>
  <c r="K28" i="23"/>
  <c r="L28" i="23"/>
  <c r="M28" i="23"/>
  <c r="N28" i="23"/>
  <c r="O28" i="23"/>
  <c r="P28" i="23"/>
  <c r="Q28" i="23"/>
  <c r="F28" i="23"/>
  <c r="F165" i="23" l="1"/>
  <c r="G229" i="23"/>
  <c r="H229" i="23"/>
  <c r="I229" i="23"/>
  <c r="J229" i="23"/>
  <c r="K229" i="23"/>
  <c r="L229" i="23"/>
  <c r="M229" i="23"/>
  <c r="N229" i="23"/>
  <c r="O229" i="23"/>
  <c r="P229" i="23"/>
  <c r="Q229" i="23"/>
  <c r="F229" i="23"/>
  <c r="I191" i="23" l="1"/>
  <c r="J191" i="23"/>
  <c r="K191" i="23"/>
  <c r="L191" i="23"/>
  <c r="M191" i="23"/>
  <c r="N191" i="23"/>
  <c r="O191" i="23"/>
  <c r="P191" i="23"/>
  <c r="Q191" i="23"/>
  <c r="G191" i="23"/>
  <c r="G209" i="23" s="1"/>
  <c r="H191" i="23" l="1"/>
  <c r="F191" i="23"/>
  <c r="F209" i="23" s="1"/>
  <c r="H194" i="23"/>
  <c r="I194" i="23"/>
  <c r="I209" i="23" s="1"/>
  <c r="J194" i="23"/>
  <c r="J209" i="23" s="1"/>
  <c r="K194" i="23"/>
  <c r="K209" i="23" s="1"/>
  <c r="L194" i="23"/>
  <c r="L209" i="23" s="1"/>
  <c r="M194" i="23"/>
  <c r="M209" i="23" s="1"/>
  <c r="N194" i="23"/>
  <c r="N209" i="23" s="1"/>
  <c r="O194" i="23"/>
  <c r="O209" i="23" s="1"/>
  <c r="P194" i="23"/>
  <c r="P209" i="23" s="1"/>
  <c r="Q194" i="23"/>
  <c r="Q209" i="23" s="1"/>
  <c r="F194" i="23"/>
  <c r="H209" i="23" l="1"/>
  <c r="D23" i="24"/>
  <c r="H17" i="24"/>
  <c r="N16" i="24"/>
  <c r="L16" i="24"/>
  <c r="J16" i="24"/>
  <c r="H16" i="24"/>
  <c r="F16" i="24"/>
  <c r="D16" i="24"/>
  <c r="D28" i="24"/>
  <c r="H253" i="23"/>
  <c r="H28" i="24"/>
  <c r="J28" i="24"/>
  <c r="G247" i="23"/>
  <c r="D27" i="24" s="1"/>
  <c r="H247" i="23"/>
  <c r="I247" i="23"/>
  <c r="F27" i="24" s="1"/>
  <c r="J247" i="23"/>
  <c r="K247" i="23"/>
  <c r="H27" i="24" s="1"/>
  <c r="L247" i="23"/>
  <c r="M247" i="23"/>
  <c r="J27" i="24" s="1"/>
  <c r="N247" i="23"/>
  <c r="O247" i="23"/>
  <c r="L27" i="24" s="1"/>
  <c r="P247" i="23"/>
  <c r="Q247" i="23"/>
  <c r="N27" i="24" s="1"/>
  <c r="D26" i="24"/>
  <c r="H241" i="23"/>
  <c r="I241" i="23"/>
  <c r="F26" i="24" s="1"/>
  <c r="J241" i="23"/>
  <c r="K241" i="23"/>
  <c r="H26" i="24" s="1"/>
  <c r="L241" i="23"/>
  <c r="M241" i="23"/>
  <c r="J26" i="24" s="1"/>
  <c r="N241" i="23"/>
  <c r="O241" i="23"/>
  <c r="L26" i="24" s="1"/>
  <c r="P241" i="23"/>
  <c r="Q241" i="23"/>
  <c r="N26" i="24" s="1"/>
  <c r="G214" i="23"/>
  <c r="D24" i="24" s="1"/>
  <c r="H214" i="23"/>
  <c r="I214" i="23"/>
  <c r="F24" i="24" s="1"/>
  <c r="J214" i="23"/>
  <c r="K214" i="23"/>
  <c r="H24" i="24" s="1"/>
  <c r="L214" i="23"/>
  <c r="M214" i="23"/>
  <c r="J24" i="24" s="1"/>
  <c r="N214" i="23"/>
  <c r="O214" i="23"/>
  <c r="L24" i="24" s="1"/>
  <c r="P214" i="23"/>
  <c r="Q214" i="23"/>
  <c r="N24" i="24" s="1"/>
  <c r="F23" i="24"/>
  <c r="J23" i="24"/>
  <c r="L23" i="24"/>
  <c r="G165" i="23"/>
  <c r="D21" i="24" s="1"/>
  <c r="H165" i="23"/>
  <c r="I165" i="23"/>
  <c r="F21" i="24" s="1"/>
  <c r="J165" i="23"/>
  <c r="K165" i="23"/>
  <c r="H21" i="24" s="1"/>
  <c r="L165" i="23"/>
  <c r="M165" i="23"/>
  <c r="J21" i="24" s="1"/>
  <c r="N165" i="23"/>
  <c r="O165" i="23"/>
  <c r="L21" i="24" s="1"/>
  <c r="P165" i="23"/>
  <c r="Q165" i="23"/>
  <c r="N21" i="24" s="1"/>
  <c r="G155" i="23"/>
  <c r="D20" i="24" s="1"/>
  <c r="H155" i="23"/>
  <c r="I155" i="23"/>
  <c r="F20" i="24" s="1"/>
  <c r="J155" i="23"/>
  <c r="K155" i="23"/>
  <c r="H20" i="24" s="1"/>
  <c r="L155" i="23"/>
  <c r="M155" i="23"/>
  <c r="J20" i="24" s="1"/>
  <c r="N155" i="23"/>
  <c r="O155" i="23"/>
  <c r="L20" i="24" s="1"/>
  <c r="P155" i="23"/>
  <c r="Q155" i="23"/>
  <c r="N20" i="24" s="1"/>
  <c r="G105" i="23"/>
  <c r="D18" i="24" s="1"/>
  <c r="H105" i="23"/>
  <c r="I105" i="23"/>
  <c r="F18" i="24" s="1"/>
  <c r="J105" i="23"/>
  <c r="K105" i="23"/>
  <c r="H18" i="24" s="1"/>
  <c r="L105" i="23"/>
  <c r="M105" i="23"/>
  <c r="J18" i="24" s="1"/>
  <c r="N105" i="23"/>
  <c r="O105" i="23"/>
  <c r="L18" i="24" s="1"/>
  <c r="P105" i="23"/>
  <c r="Q105" i="23"/>
  <c r="N18" i="24" s="1"/>
  <c r="D17" i="24"/>
  <c r="F17" i="24"/>
  <c r="J17" i="24"/>
  <c r="L17" i="24"/>
  <c r="N17" i="24"/>
  <c r="G36" i="23"/>
  <c r="D15" i="24" s="1"/>
  <c r="H36" i="23"/>
  <c r="I36" i="23"/>
  <c r="F15" i="24" s="1"/>
  <c r="J36" i="23"/>
  <c r="K36" i="23"/>
  <c r="H15" i="24" s="1"/>
  <c r="L36" i="23"/>
  <c r="M36" i="23"/>
  <c r="J15" i="24" s="1"/>
  <c r="N36" i="23"/>
  <c r="O36" i="23"/>
  <c r="L15" i="24" s="1"/>
  <c r="P36" i="23"/>
  <c r="Q36" i="23"/>
  <c r="N15" i="24" s="1"/>
  <c r="D14" i="24"/>
  <c r="F14" i="24"/>
  <c r="H14" i="24"/>
  <c r="J14" i="24"/>
  <c r="L14" i="24"/>
  <c r="N14" i="24"/>
  <c r="G17" i="23"/>
  <c r="D13" i="24" s="1"/>
  <c r="H17" i="23"/>
  <c r="I17" i="23"/>
  <c r="F13" i="24" s="1"/>
  <c r="J17" i="23"/>
  <c r="K17" i="23"/>
  <c r="H13" i="24" s="1"/>
  <c r="L17" i="23"/>
  <c r="M17" i="23"/>
  <c r="J13" i="24" s="1"/>
  <c r="N17" i="23"/>
  <c r="O17" i="23"/>
  <c r="L13" i="24" s="1"/>
  <c r="P17" i="23"/>
  <c r="Q17" i="23"/>
  <c r="N13" i="24" s="1"/>
  <c r="G14" i="23"/>
  <c r="D12" i="24" s="1"/>
  <c r="H14" i="23"/>
  <c r="I14" i="23"/>
  <c r="F12" i="24" s="1"/>
  <c r="J14" i="23"/>
  <c r="K14" i="23"/>
  <c r="L14" i="23"/>
  <c r="M14" i="23"/>
  <c r="J12" i="24" s="1"/>
  <c r="N14" i="23"/>
  <c r="O14" i="23"/>
  <c r="L12" i="24" s="1"/>
  <c r="P14" i="23"/>
  <c r="Q14" i="23"/>
  <c r="N12" i="24" s="1"/>
  <c r="G144" i="23"/>
  <c r="H144" i="23"/>
  <c r="H151" i="23" s="1"/>
  <c r="I144" i="23"/>
  <c r="I151" i="23" s="1"/>
  <c r="J144" i="23"/>
  <c r="J151" i="23" s="1"/>
  <c r="K144" i="23"/>
  <c r="K151" i="23" s="1"/>
  <c r="L144" i="23"/>
  <c r="L151" i="23" s="1"/>
  <c r="M144" i="23"/>
  <c r="M151" i="23" s="1"/>
  <c r="N144" i="23"/>
  <c r="N151" i="23" s="1"/>
  <c r="O144" i="23"/>
  <c r="O151" i="23" s="1"/>
  <c r="L19" i="24" s="1"/>
  <c r="P144" i="23"/>
  <c r="P151" i="23" s="1"/>
  <c r="Q144" i="23"/>
  <c r="Q151" i="23" s="1"/>
  <c r="N19" i="24" s="1"/>
  <c r="F144" i="23"/>
  <c r="J253" i="23" l="1"/>
  <c r="P253" i="23"/>
  <c r="L28" i="24"/>
  <c r="O253" i="23"/>
  <c r="N253" i="23"/>
  <c r="L253" i="23"/>
  <c r="N28" i="24"/>
  <c r="Q253" i="23"/>
  <c r="F28" i="24"/>
  <c r="I253" i="23"/>
  <c r="M253" i="23"/>
  <c r="K253" i="23"/>
  <c r="G151" i="23"/>
  <c r="H19" i="24"/>
  <c r="F19" i="24"/>
  <c r="J19" i="24"/>
  <c r="H12" i="24"/>
  <c r="N23" i="24"/>
  <c r="H23" i="24"/>
  <c r="H22" i="24"/>
  <c r="L22" i="24"/>
  <c r="D25" i="24"/>
  <c r="F25" i="24"/>
  <c r="H25" i="24"/>
  <c r="J25" i="24"/>
  <c r="L25" i="24"/>
  <c r="N25" i="24"/>
  <c r="D19" i="24" l="1"/>
  <c r="G253" i="23"/>
  <c r="L29" i="24"/>
  <c r="N22" i="24"/>
  <c r="N29" i="24" s="1"/>
  <c r="H29" i="24"/>
  <c r="J22" i="24"/>
  <c r="J29" i="24" s="1"/>
  <c r="F22" i="24"/>
  <c r="F29" i="24" s="1"/>
  <c r="D22" i="24"/>
  <c r="D29" i="24" l="1"/>
  <c r="F36" i="23"/>
  <c r="F155" i="23" l="1"/>
  <c r="F134" i="23" l="1"/>
  <c r="F128" i="23"/>
  <c r="F123" i="23"/>
  <c r="F143" i="23"/>
  <c r="F142" i="23"/>
  <c r="F141" i="23"/>
  <c r="F140" i="23"/>
  <c r="F139" i="23"/>
  <c r="F138" i="23"/>
  <c r="F137" i="23"/>
  <c r="F136" i="23"/>
  <c r="F132" i="23"/>
  <c r="F131" i="23"/>
  <c r="F130" i="23"/>
  <c r="F129" i="23"/>
  <c r="F127" i="23"/>
  <c r="F126" i="23"/>
  <c r="F125" i="23"/>
  <c r="F124" i="23"/>
  <c r="F122" i="23"/>
  <c r="F121" i="23"/>
  <c r="F120" i="23"/>
  <c r="F119" i="23"/>
  <c r="F118" i="23"/>
  <c r="F117" i="23"/>
  <c r="F116" i="23"/>
  <c r="F115" i="23"/>
  <c r="F114" i="23"/>
  <c r="F113" i="23"/>
  <c r="F112" i="23"/>
  <c r="F111" i="23"/>
  <c r="F110" i="23"/>
  <c r="F109" i="23"/>
  <c r="F108" i="23"/>
  <c r="F151" i="23" l="1"/>
  <c r="F241" i="23"/>
  <c r="F101" i="23"/>
  <c r="F90" i="23"/>
  <c r="F89" i="23"/>
  <c r="F87" i="23"/>
  <c r="F104" i="23"/>
  <c r="F102" i="23"/>
  <c r="F100" i="23"/>
  <c r="F98" i="23"/>
  <c r="F97" i="23"/>
  <c r="F93" i="23"/>
  <c r="F92" i="23"/>
  <c r="F91" i="23"/>
  <c r="F83" i="23"/>
  <c r="F105" i="23" l="1"/>
  <c r="F17" i="23" l="1"/>
  <c r="E25" i="24" l="1"/>
  <c r="G25" i="24"/>
  <c r="K25" i="24"/>
  <c r="M25" i="24"/>
  <c r="E17" i="24"/>
  <c r="I17" i="24"/>
  <c r="M22" i="24"/>
  <c r="K22" i="24"/>
  <c r="G22" i="24"/>
  <c r="E22" i="24"/>
  <c r="E23" i="24"/>
  <c r="G23" i="24"/>
  <c r="I23" i="24"/>
  <c r="K23" i="24"/>
  <c r="M23" i="24"/>
  <c r="C23" i="24"/>
  <c r="E28" i="24"/>
  <c r="G28" i="24"/>
  <c r="I28" i="24"/>
  <c r="K28" i="24"/>
  <c r="M28" i="24"/>
  <c r="G17" i="24"/>
  <c r="K17" i="24"/>
  <c r="M17" i="24"/>
  <c r="E16" i="24"/>
  <c r="G16" i="24"/>
  <c r="I16" i="24"/>
  <c r="K16" i="24"/>
  <c r="M16" i="24"/>
  <c r="C16" i="24"/>
  <c r="F50" i="23"/>
  <c r="F49" i="23"/>
  <c r="F48" i="23"/>
  <c r="F47" i="23"/>
  <c r="F46" i="23"/>
  <c r="F45" i="23"/>
  <c r="F44" i="23"/>
  <c r="F43" i="23"/>
  <c r="F42" i="23"/>
  <c r="F41" i="23"/>
  <c r="F40" i="23"/>
  <c r="F39" i="23"/>
  <c r="F38" i="23"/>
  <c r="B29" i="24"/>
  <c r="E26" i="24"/>
  <c r="G26" i="24"/>
  <c r="I26" i="24"/>
  <c r="K26" i="24"/>
  <c r="M26" i="24"/>
  <c r="C26" i="24"/>
  <c r="C17" i="24"/>
  <c r="I24" i="24"/>
  <c r="G24" i="24"/>
  <c r="E24" i="24"/>
  <c r="F214" i="23"/>
  <c r="C24" i="24" s="1"/>
  <c r="M24" i="24"/>
  <c r="K24" i="24"/>
  <c r="E14" i="24"/>
  <c r="G14" i="24"/>
  <c r="I14" i="24"/>
  <c r="K14" i="24"/>
  <c r="M14" i="24"/>
  <c r="C14" i="24"/>
  <c r="I25" i="24"/>
  <c r="G13" i="24"/>
  <c r="I13" i="24"/>
  <c r="K13" i="24"/>
  <c r="C13" i="24"/>
  <c r="G15" i="24"/>
  <c r="I15" i="24"/>
  <c r="K15" i="24"/>
  <c r="M15" i="24"/>
  <c r="E15" i="24"/>
  <c r="E18" i="24"/>
  <c r="G18" i="24"/>
  <c r="I18" i="24"/>
  <c r="K18" i="24"/>
  <c r="M18" i="24"/>
  <c r="E27" i="24"/>
  <c r="G27" i="24"/>
  <c r="I27" i="24"/>
  <c r="K27" i="24"/>
  <c r="M27" i="24"/>
  <c r="F247" i="23"/>
  <c r="C27" i="24" s="1"/>
  <c r="E20" i="24"/>
  <c r="G20" i="24"/>
  <c r="I20" i="24"/>
  <c r="K20" i="24"/>
  <c r="M20" i="24"/>
  <c r="E21" i="24"/>
  <c r="G21" i="24"/>
  <c r="I21" i="24"/>
  <c r="K21" i="24"/>
  <c r="M21" i="24"/>
  <c r="E19" i="24"/>
  <c r="G19" i="24"/>
  <c r="I19" i="24"/>
  <c r="K19" i="24"/>
  <c r="M19" i="24"/>
  <c r="F14" i="23"/>
  <c r="C19" i="24"/>
  <c r="C20" i="24"/>
  <c r="C21" i="24"/>
  <c r="C18" i="24"/>
  <c r="C15" i="24"/>
  <c r="C25" i="24"/>
  <c r="C28" i="24" l="1"/>
  <c r="F253" i="23"/>
  <c r="I22" i="24"/>
  <c r="C22" i="24"/>
  <c r="M12" i="24"/>
  <c r="C12" i="24"/>
  <c r="G12" i="24"/>
  <c r="G29" i="24" s="1"/>
  <c r="K12" i="24"/>
  <c r="K29" i="24" s="1"/>
  <c r="E12" i="24"/>
  <c r="I12" i="24"/>
  <c r="E13" i="24"/>
  <c r="M13" i="24"/>
  <c r="E29" i="24" l="1"/>
  <c r="M29" i="24"/>
  <c r="I29" i="24"/>
  <c r="C29" i="24"/>
</calcChain>
</file>

<file path=xl/sharedStrings.xml><?xml version="1.0" encoding="utf-8"?>
<sst xmlns="http://schemas.openxmlformats.org/spreadsheetml/2006/main" count="1143" uniqueCount="628">
  <si>
    <t>№
з/п</t>
  </si>
  <si>
    <t>Зміст заходу</t>
  </si>
  <si>
    <t xml:space="preserve">Термін
виконан-
ня </t>
  </si>
  <si>
    <t>Виконавець</t>
  </si>
  <si>
    <t>Очікуваний 
результат</t>
  </si>
  <si>
    <t>Всього</t>
  </si>
  <si>
    <t>у тому числі за рахунок коштів:</t>
  </si>
  <si>
    <t>місцевих бюджетів</t>
  </si>
  <si>
    <t>підпри-
ємств</t>
  </si>
  <si>
    <t>інших 
джерел</t>
  </si>
  <si>
    <t>найменування показника</t>
  </si>
  <si>
    <t>значення показника</t>
  </si>
  <si>
    <t>№ і назва завдання Стратегії розвитку Донецької області на період до 2027 року</t>
  </si>
  <si>
    <t>Витрати на реалізацію, тис.грн</t>
  </si>
  <si>
    <t>Держав-
ного
бюджету</t>
  </si>
  <si>
    <t>обласного
бюджету</t>
  </si>
  <si>
    <t>районного бюджету, бюджету територіальної громади</t>
  </si>
  <si>
    <t>Стратегічна ціль 1. Оновлена, конкурентоспроможна економіка</t>
  </si>
  <si>
    <t>Стратегічна ціль 2. Якість життя та людський розвиток</t>
  </si>
  <si>
    <t>Стратегічна ціль 3. Ефективне управління та безпека в умовах зовнішніх та внутрішніх викликів</t>
  </si>
  <si>
    <t>Стратегічна ціль 4. Екологічна безпека та збалансоване природокористування</t>
  </si>
  <si>
    <t>Протягом року</t>
  </si>
  <si>
    <t>Святогірська міська рада</t>
  </si>
  <si>
    <t xml:space="preserve">Моніторинг пропозицій та конкурсів програм та проєктів, спрямованих на місцевий економічний розвиток, сприяння участі у конкурсах інвестиційних проєктів       </t>
  </si>
  <si>
    <t xml:space="preserve">Інформаційно-консультаційна підтримка суб'єктів господарюваня, громадських організацій                           </t>
  </si>
  <si>
    <t>3.</t>
  </si>
  <si>
    <t>2.</t>
  </si>
  <si>
    <t>Інші завдання: Забезпечення обізнаності населення щодо переваг євроінтеграції</t>
  </si>
  <si>
    <t>Інформаційні заходи, од.</t>
  </si>
  <si>
    <t>Кількість виготовлених відеороліків, од.</t>
  </si>
  <si>
    <t>За потребою</t>
  </si>
  <si>
    <t>4</t>
  </si>
  <si>
    <t>2</t>
  </si>
  <si>
    <t>1.</t>
  </si>
  <si>
    <t>Цифрова топографічна основа Святогірської територіальної громади М 1:10000 (площа - 375,7 кв.км)</t>
  </si>
  <si>
    <t>Накопичення засобів індивідуального захисту органів дихання для забезпечення непрацюючого населення.</t>
  </si>
  <si>
    <t xml:space="preserve">Інші завдання: Забезпечувати гарантований рівень захисту населення і територій від надзвичайних ситуацій у мирний час та в особливий період. Розвивати систему оповіщення, зв'язку, інформації, управління. Забезпечувати державний облік і довгострокове надійне зберігання документів страхового фонду. Забезпечувати ліквідацію наслідків надзвичайних ситуацій техногенного та природного характеру. </t>
  </si>
  <si>
    <t xml:space="preserve">Придбання та встановлення пожежних гідрантів, ремонту несправних, утримання, влаштування штучних водойм, забезпечення пірсами та під`їздами до існуючих природних та штучних водойм </t>
  </si>
  <si>
    <t>Протягом 
року</t>
  </si>
  <si>
    <t>Розвиток, утримання та експлуатаційно-технічне обслуговування системи оповіщення населення про загрозу виникнення НС.</t>
  </si>
  <si>
    <t>Забезпечення користувачів необхідними документами у разі відсутності, втрати, псування або недоступності документації у випадках стихійного лиха, пожеж, аварій та інших НС</t>
  </si>
  <si>
    <t>Надання компенсаційних виплат громадянам, постраждалим внаслідок аварії на ЧАЕС:</t>
  </si>
  <si>
    <t xml:space="preserve">Відділ соціального захисту населення </t>
  </si>
  <si>
    <t xml:space="preserve"> - на пільговий проїзд один раз на рік</t>
  </si>
  <si>
    <t xml:space="preserve">Кількість осіб </t>
  </si>
  <si>
    <t>Забезпечення реабілітаційними послугами дітей з інвалідністю</t>
  </si>
  <si>
    <t>Кількість дітей</t>
  </si>
  <si>
    <t>Заходи щодо часткового фінансування  вартості путівок дитячим закладам оздоровлення за послуги з оздоровлення дітей, які виховуються в сім'ях з дітьми:</t>
  </si>
  <si>
    <t xml:space="preserve"> Надання харчових наборів одиноким непрацездатним громадянам, що обслуговуються у терцентрі, за рахунок благодійних внесків та поточного рахунку сум за дорученням, враховуючи реальні доходи кожного одинокого непрацездатного громадянина</t>
  </si>
  <si>
    <t>Кількість осіб</t>
  </si>
  <si>
    <t>Розробка та виконання заходів, спрямованих на покращення якості надання соціальних послуг</t>
  </si>
  <si>
    <t>Кількість громадських об'єднань ветеранів, які були забезпечені фінансовою підтримкою</t>
  </si>
  <si>
    <t>Забезпечення права, дітей-сиріт і дітей, позбавлених батьківського піклування, та осіб з їх числа на житло</t>
  </si>
  <si>
    <t>Придбання житла  для осіб з числа дітей-сиріт та дітей, позбавлених батьківського піклування на умовах співфінансування</t>
  </si>
  <si>
    <t>Надання житла особам з числа дітей-сиріт та дітей, позбавлених батьківського піклування, кількість житла</t>
  </si>
  <si>
    <t>Проведення профілактичних рейдів "Сім`я", "Діти вулиці", " Урок". Зменшення кількості дітей, які опинились у складних життєвих обставинах</t>
  </si>
  <si>
    <t>Відділ освіти, медицини, молоді, культури, спорту та туризму Святогірської міської ради</t>
  </si>
  <si>
    <t>Придбання, зберігання, доставка підручників, посібників</t>
  </si>
  <si>
    <t>Стимулювання обдарованої молоді</t>
  </si>
  <si>
    <t>Кількість заходів</t>
  </si>
  <si>
    <t>Кількість учасників</t>
  </si>
  <si>
    <t>Забезпечити розвиток фізичної культури і спорту, популяризація здорового способу життя</t>
  </si>
  <si>
    <t>Проведення та участь у спортивно-масових заходах</t>
  </si>
  <si>
    <t>Проведення та участь у змаганнях</t>
  </si>
  <si>
    <t>Придбання кубків, медалей, м'ячів, спортивного інвентарю</t>
  </si>
  <si>
    <t>Кількість штатних посад</t>
  </si>
  <si>
    <t>Забезпечення діяльності військово-лікарських комісій міського територіального центру комплектування та соціальної підтримки</t>
  </si>
  <si>
    <t>4.</t>
  </si>
  <si>
    <t>Добровільне консультування та тестування на ВІЛ-інфекцію та обстеження ВІЛ-інфікованих пацієнтів, що перебувають під медичним наглядом</t>
  </si>
  <si>
    <t xml:space="preserve">Забезпечення вільного доступу населення до безоплатного консультування та тестування на ВІЛ ІФА </t>
  </si>
  <si>
    <t>Забезпечення молочними сумішами дітей, народжених від ВІЛ –інфікованих матерів</t>
  </si>
  <si>
    <t>Лікування опортуністичних захворювань у ВІЛ-інфікованих та хворих на СНІД</t>
  </si>
  <si>
    <t>Обстеження хворих на "Д" обліку з приводу захворювання на ВІЛ/СНІД</t>
  </si>
  <si>
    <t>Виявлення хворих на туберкульоз, шляхом проведення безоплатного рентгенологічного та бактеріоскопічного обстеження</t>
  </si>
  <si>
    <t>Забезпечення хворих на туберкульоз соціальною підтримкою (видача соціальних пайків, що містять продукти харчування і засоби особистої гігієни) при амбулаторному лікування</t>
  </si>
  <si>
    <t>Надання соціальної підтримки хворим на туберкульоз</t>
  </si>
  <si>
    <t>Забезпечити своєчасне проведення туберкулінодіагностики та щеплень новонароджених від туберкульозу  (придбання  вакцини та шприців)</t>
  </si>
  <si>
    <t>Забезпечення на амбулаторному етапі безоплатним бактеріологічним обстеженням (одноразові контейнери для збору мокроти, витратні матеріали)</t>
  </si>
  <si>
    <t>Забезпечення хворих на цукровий та нецукровий діабет медикаментами</t>
  </si>
  <si>
    <t>Забезпечення хворих на цукровий та нецукровий діабет виробами медичного призначення (тест-смужки, глюкометри, ланцети)</t>
  </si>
  <si>
    <t>Забезпечення витратними матеріалами дітей та дорослих, хворих на цукровий діабет (тест-смужки, глюкометри, ланцети, шприц-ручки)</t>
  </si>
  <si>
    <t>Забезпечення населення медичними імунобіологічними препаратами проти вакцино керованих інфекцій, зокрема сказу</t>
  </si>
  <si>
    <t>Забезпечення лікарськими засобами пільгових груп населення та хворих за певними категоріями захрювань</t>
  </si>
  <si>
    <t>Забезпечення онкохворих безкоштовними лікарськими  засобами за рецептами лікарів</t>
  </si>
  <si>
    <t>Забезпечення пільгової категорії населення безкоштовним зубним протезуванням</t>
  </si>
  <si>
    <t>Забезпечення пільгової категорії населення слуховими апаратами</t>
  </si>
  <si>
    <t>Забезпечення дітей-інвалідів памперсами</t>
  </si>
  <si>
    <t>Забезпечення молочними сумішами дітей до 2-х років з малозабезпечених  родин</t>
  </si>
  <si>
    <t xml:space="preserve">Забезпечення дорослих хворих, які страждають на рідкісні (орфанні) захворювання лікарськими засобами </t>
  </si>
  <si>
    <t>Забезпечення дітей, які страждають на рідкісні (орфанні) захворювання лікарськими засобами</t>
  </si>
  <si>
    <t>Забезпечення лікарськими засобами хворих на гемофілію та інші рідкісні (орфанні) захворювання</t>
  </si>
  <si>
    <t>Забезпечення жінок сучасними методами пренатальної діагностики вродженої та спадкової патології вагітних групи ризику</t>
  </si>
  <si>
    <t>Забезпечення жінок контрацептивами (оральні, бар'єрні, ВМК та інші) жінок, якім вагітність та пологи загрожують життю</t>
  </si>
  <si>
    <t>Кількість закладів</t>
  </si>
  <si>
    <t xml:space="preserve">Обслуговування пожежної сигналізації </t>
  </si>
  <si>
    <t>Забезпечення персоналу засобами індивідуального захисту органів дихання</t>
  </si>
  <si>
    <t>Кількість респіраторів</t>
  </si>
  <si>
    <t xml:space="preserve">Спрощення доступу для потенційних інвесторів до інформації про інвестиційні можливості громади шляхом оновлення та розповсюдження Інвестиційного паспорту міста, Каталогу інвестиційних пропозицій  </t>
  </si>
  <si>
    <t>Обізнаність та проінформованість громадян міста щодо діяльності Святогірської міської ради, осіб</t>
  </si>
  <si>
    <t>Близько 15000</t>
  </si>
  <si>
    <t>5</t>
  </si>
  <si>
    <t>6</t>
  </si>
  <si>
    <t>7</t>
  </si>
  <si>
    <t>8</t>
  </si>
  <si>
    <t>9</t>
  </si>
  <si>
    <t>10</t>
  </si>
  <si>
    <t>11</t>
  </si>
  <si>
    <t>1</t>
  </si>
  <si>
    <t>3</t>
  </si>
  <si>
    <t>12</t>
  </si>
  <si>
    <t>13</t>
  </si>
  <si>
    <t>14</t>
  </si>
  <si>
    <t>15</t>
  </si>
  <si>
    <t>16</t>
  </si>
  <si>
    <t>Разом</t>
  </si>
  <si>
    <t>Цифрова топографічна основа  населених пунктів, що входять до складу Святогірської територіальної громади М 1:2000 (площа - 28,1 кв.км)</t>
  </si>
  <si>
    <t>5 ЗЗСО</t>
  </si>
  <si>
    <t>Надання стипендій обдарованим дітям</t>
  </si>
  <si>
    <t>Забезпечення закладів освіти необхідною кількістю паливних ресурсів</t>
  </si>
  <si>
    <t>11 закладів освіти</t>
  </si>
  <si>
    <t>Проходження педагогічними працівниками медоглядів</t>
  </si>
  <si>
    <t>Матеріальне заохочення педагогічних працівників</t>
  </si>
  <si>
    <t>Надання матеріальної допомоги педпрацівникам</t>
  </si>
  <si>
    <t xml:space="preserve">Забезпечення підвищення кваліфікації педагогічних працівників </t>
  </si>
  <si>
    <t>Організація та проведення І етапу та участь у ІІ етапі  Всеукраїнської дитячо-юнацької військово-патріотичної гри "Сокіл" ("Джура")</t>
  </si>
  <si>
    <t>Проведення І етапу та участь у ІІ етапі  Всеукраїнської дитячо-юнацької військово-патріотичної гри "Сокіл" ("Джура")</t>
  </si>
  <si>
    <t>Проведення заходів з національно-патріотичного виховання дітей та молоді</t>
  </si>
  <si>
    <t>Проведення 5 заходів із залученням 350 учнів</t>
  </si>
  <si>
    <t>17</t>
  </si>
  <si>
    <t>18</t>
  </si>
  <si>
    <t>19</t>
  </si>
  <si>
    <t>20</t>
  </si>
  <si>
    <t>Інше завдання: Благоустрій території міста</t>
  </si>
  <si>
    <t>Покращення стану забезпечення 82 державної пожежно-рятувальної частини 6 державного пожежно – рятувального загону необхідним запасом пально-мастильних матеріалів, що в свою чергу підвищить рівень захисту підприємств, установ, організацій, житлового сектору Святогірської об’єднаної територіальної громади та навколишнього природного середовища від пожеж, надзвичайних ситуацій, а також їх небезпечних факторів.</t>
  </si>
  <si>
    <t>тис. грн.</t>
  </si>
  <si>
    <t>Державного бюджету</t>
  </si>
  <si>
    <t>підприємств</t>
  </si>
  <si>
    <t>інших джерел</t>
  </si>
  <si>
    <t>обласного бюджету</t>
  </si>
  <si>
    <t>РАЗОМ</t>
  </si>
  <si>
    <t>Напрями реалізації заходів</t>
  </si>
  <si>
    <t>Витрати на реалізацію</t>
  </si>
  <si>
    <t>бюджету територіальної громади</t>
  </si>
  <si>
    <t>1. Агропромисловий комплекс</t>
  </si>
  <si>
    <t xml:space="preserve">2. Розвиток земельних відносин </t>
  </si>
  <si>
    <t>3. Інвестиційна діяльність та розвиток інфраструктури, благоустрій</t>
  </si>
  <si>
    <t>4. Розвиток інформаційного простору. Забезпечення доступу до неупереджених джерел інформації</t>
  </si>
  <si>
    <t>Розвивати інфраструктуру системи охорони здоров'я</t>
  </si>
  <si>
    <t>Забезпечення безперервного навчання лікарів та підвищення кваліфікації середніх медичних спеціалістів</t>
  </si>
  <si>
    <t>Кількість працівників</t>
  </si>
  <si>
    <t>Забезпечити профілактику та лікування ВІЛ-інфекції та СНІД</t>
  </si>
  <si>
    <t>Кількість тестувань</t>
  </si>
  <si>
    <t>Кількість швидких тестів</t>
  </si>
  <si>
    <t>Кількість хворих, що отримують лікування</t>
  </si>
  <si>
    <t>Кількість обстежень</t>
  </si>
  <si>
    <t>Забезпечити профілактику та лікування туберкульозу</t>
  </si>
  <si>
    <t>Кількість хворих</t>
  </si>
  <si>
    <t>Забезпечити туберкуліном для обов’язкової щорічної туберкулінодіагностики дітям 1-14 років, в першу чергу з груп "ризику"</t>
  </si>
  <si>
    <t>Підвищення якості і загальної доступності медичних послуг у містах та сільській місцевості</t>
  </si>
  <si>
    <t>Забезпечення лікарськими засобами хворих з захворюваннями серцево-судинної системи та судино-мозкової системи.</t>
  </si>
  <si>
    <t xml:space="preserve"> Кількість хворих</t>
  </si>
  <si>
    <t>21</t>
  </si>
  <si>
    <t>22</t>
  </si>
  <si>
    <t>23</t>
  </si>
  <si>
    <t>24</t>
  </si>
  <si>
    <t>25</t>
  </si>
  <si>
    <t>26</t>
  </si>
  <si>
    <t xml:space="preserve">Забезпечення інвалідів і дітей інвалідів технічними та іншими засобами </t>
  </si>
  <si>
    <t>27</t>
  </si>
  <si>
    <t>Забезпечення пільгової категорії населення виробами медичного призначення</t>
  </si>
  <si>
    <t>28</t>
  </si>
  <si>
    <t>29</t>
  </si>
  <si>
    <t>30</t>
  </si>
  <si>
    <t>Забезпечення ветеранів Другої світової війни в палатах для ветеранів війни харчуванням та лікуванням</t>
  </si>
  <si>
    <t>32</t>
  </si>
  <si>
    <t>33</t>
  </si>
  <si>
    <t xml:space="preserve"> Кількість дітей</t>
  </si>
  <si>
    <t>34</t>
  </si>
  <si>
    <t>35</t>
  </si>
  <si>
    <t>Кількість вагітних</t>
  </si>
  <si>
    <t>36</t>
  </si>
  <si>
    <t>37</t>
  </si>
  <si>
    <t>38</t>
  </si>
  <si>
    <t>Забезпечити протипожежний захист в закладах охорони здоров'я</t>
  </si>
  <si>
    <t xml:space="preserve"> Відділ освіти, медицини, молоді, культури, спорту та туризму Святогірської міської ради, КНП Слов'янської міської ради "Центр первинної медико-санітарної допомоги міста Слов'янськ"</t>
  </si>
  <si>
    <t>Відділ освіти, медицини, молоді, культури, спорту та туризму Святогірської міської ради, КНП "Слов'янська центральна районна лікарня"</t>
  </si>
  <si>
    <t>Відділ освіти, медицини, молоді, культури, спорту та туризму Святогірської міської ради, КНП Слов'янської міської ради "Центр первинної медико-санітарної допомоги міста Слов'янськ"</t>
  </si>
  <si>
    <t>Відділ освіти, медицини, молоді, культури, спорту та туризму Святогірської міської ради, КНП "Центр первинної медико-санітарної допомоги" Миколаївської міської ради</t>
  </si>
  <si>
    <t xml:space="preserve"> Відділ освіти, медицини, молоді, культури, спорту та туризму Святогірської міської ради, КНП "Центр первинної медико-санітарної допомоги" Миколаївської міської ради</t>
  </si>
  <si>
    <t>Відділ освіти, медицини, молоді, культури, спорту та туризму Святогірської міської ради, Слов'янська районна державна адміністрація, КП  "ЦПМСД",                      КНП "Слов'янська ЦРЛ"</t>
  </si>
  <si>
    <t>Відділ освіти, медицини, молоді, культури, спорту та туризму Святогірської міської ради,  КНП Слов'янської міської ради "Центр первинної медико-санітарної допомоги міста Слов'янськ"</t>
  </si>
  <si>
    <t>Відділ освіти, медицини, молоді, культури, спорту та туризму Святогірської міської ради,  КНП "Центр первинної медико-санітарної допомоги" Миколаївської міської ради</t>
  </si>
  <si>
    <t xml:space="preserve"> Святогірської міської ради, представники комунальних підприємств міста, представники підприємств експортерів, малого та середнього бізнесу</t>
  </si>
  <si>
    <t>Служба у справах дітей , відділ освіти, медицини, молоді, культури, спорту та туризму,  КЗ "Центр надання соціальних послуг"  Святогірської міської ради</t>
  </si>
  <si>
    <t xml:space="preserve"> Відділ комунальної власності, житлово-комунального господарства та благоустрою Святогірської міської ради, КП Святогірської міської ради «СЕРВІСКОМУНБУД»</t>
  </si>
  <si>
    <t>Кількість   тис. кВт/год</t>
  </si>
  <si>
    <t>Придбання спортивного обладнання, інвентарю та призів</t>
  </si>
  <si>
    <t>КЗ "Центр надання соціальних послуг Святогірської міської ради"</t>
  </si>
  <si>
    <t>Санаторно-курортне лікування</t>
  </si>
  <si>
    <t>1 ЗЗСО</t>
  </si>
  <si>
    <t>Проведення експертної оцінки пошкоджень закладів освіти</t>
  </si>
  <si>
    <t>Проведення експертної оцінки закладів освіти</t>
  </si>
  <si>
    <t xml:space="preserve">Забезпечення вугіллям, дровами, пелетами  </t>
  </si>
  <si>
    <t>Проходження медогляду працівниками закладів освіти</t>
  </si>
  <si>
    <t>31</t>
  </si>
  <si>
    <t xml:space="preserve">Проведення брифінгів, круглих столів,  інформаційних заходів з актуальних й поточних питань </t>
  </si>
  <si>
    <t xml:space="preserve">Виготовлення відеороликів для розміщення в соціальних мережах інтернет, інформаційне наповнення сторінок СМВА у соціальних мережах щодо воєнної, соціальної-політичної, соціально-економічної, культурної ситуації у громаді, області та державі в цілому </t>
  </si>
  <si>
    <t>Висвітлення напрямків роботи Святогірської військової адміністрації та органів місцевого самоврядування через соціальні мережі Інтернет та засоби масової інформації</t>
  </si>
  <si>
    <t>Співпраця із засобами масової інформації різних форм власності, забезпечення комунікативної політики СМВА та громадськості</t>
  </si>
  <si>
    <t>Забезпечення комунікації з населенням громади через засоби масової інформації та мережу Інтернет</t>
  </si>
  <si>
    <t>Сприяння реалізації державної політики з питань внутрішньо переміщених осіб та громадян України</t>
  </si>
  <si>
    <t>Координація діяльності з надання гуманітарної допомоги цивільному населенню під час збройного конфлікту на території громади та прилеглих територіях</t>
  </si>
  <si>
    <t>Здійснення заходів з протимінної діяльності, зокрема з інформування населення про небезпеку вибухонебезпечних предметів</t>
  </si>
  <si>
    <t>Взаємодія  з місцевими, регіональними, всеукраїнськими та міжнародними гуманітарними організаціями щодо сприяння наданню гуманітарної допомоги та проведенню гуманітарних операцій</t>
  </si>
  <si>
    <t>Сектор інформаційної діяльності, комунікацій з громадськістю та з питань реінтеграції тимчасово неконтрольованих територій</t>
  </si>
  <si>
    <t>Надання гумвнітарної допомоги</t>
  </si>
  <si>
    <t>Всебічна підтримка місцевого населення</t>
  </si>
  <si>
    <t>Кількість виготовлених банер, флаєрів (соціальна реклама)</t>
  </si>
  <si>
    <t>Підтримка внутрішньо переміщених осіб через співпрацю з мінародними  організаціями</t>
  </si>
  <si>
    <t xml:space="preserve"> Захист і допомога з боку держави</t>
  </si>
  <si>
    <t>Міський центр зайнятості</t>
  </si>
  <si>
    <t xml:space="preserve">Працевлаштування за сприянням служби зайнятості </t>
  </si>
  <si>
    <t>Тимчасова зайнятість безробітних осіб з числа тих, які будуть перебувати на обліку в міському центрі зайнятості</t>
  </si>
  <si>
    <t>Охоплено профорієнтаційними послугами</t>
  </si>
  <si>
    <t>Міський центр зайнятості, ДНЗ
"Донецький ЦПТО ДСЗ", учбові заклади, підприємства</t>
  </si>
  <si>
    <t>Міський центр зайнятості, учбові заклади</t>
  </si>
  <si>
    <t>Надано ваучери населенню</t>
  </si>
  <si>
    <t>Міський центр зайнятості, місцеві бюджети, роботодавці</t>
  </si>
  <si>
    <t>3.1 Фінансове забезпечення заходів Програми</t>
  </si>
  <si>
    <t>2.1. Агропромисловий комплекс</t>
  </si>
  <si>
    <t>2.2 Розвиток земельних відносин</t>
  </si>
  <si>
    <t>Святогірська міська військова адміністрація</t>
  </si>
  <si>
    <t>2.3.  Інвестиційна діяльність та розвиток інфраструктури, благоустрій</t>
  </si>
  <si>
    <t>2.4. Розвиток інформаційного простору. Забезпечення доступу до неупереджених джерел інформації</t>
  </si>
  <si>
    <t>Сприяння повній і продуктивній зайнятості та гідній праці для всіх жінок і чоловіків, осіб з інвалідністю</t>
  </si>
  <si>
    <t>Участь у навчальних Заходах (навчальні поїздки, тренінги) та Заходах з обміну досвідом (співпраця з іншими громадами, громадськістю) працівників виконавчих органів ради, громадських організацій, представників бізнесу з метою впровадження ефективних економічних стратегій та підвищення інвестиційного іміджу громади</t>
  </si>
  <si>
    <t>Стимулювання розвитку ініціатив мікробізнесу та самозайнятості безробітних шляхом надання одноразової виплати допомоги по безробіттю*</t>
  </si>
  <si>
    <t>Діяльність Консалтингового простору "Перспектива" у центрі зайнятості. Системна інформаційно-консультаційна робота з активізації та підтримки підприємницької ініціативи шляхом проведення тренінгів, семінарів, круглих столів та інших тематичних заходів щодо можливості організації та розширення власної справи</t>
  </si>
  <si>
    <t>Залучення незайнятих громадян до участі в громадських роботах та інших роботах тимчасового характеру*</t>
  </si>
  <si>
    <t>Сприяння конкурентоспроможності осіб на ринку праці шляхом надання комплексу профорієнтаційних послуг з використанням інноваційних форм роботи</t>
  </si>
  <si>
    <t>Сприяння реалізації пункту 5 статі 35 Закону України "Про зайнятість населення" щодо підтвердження професійної кваліфікації за результатами неформального професійного навчання за робітничими професіями</t>
  </si>
  <si>
    <r>
      <t>Сприяння реалізації державної політики з питань тимчасово окупованої території та захисту прав населення, що на ній проживає, кінцевою метою якої є їх реінтеграція в єдиний правовий, інформаційний, соціально-економічний, культурний, освітній простір України (далі - реінтеграція</t>
    </r>
    <r>
      <rPr>
        <b/>
        <sz val="12"/>
        <color theme="1"/>
        <rFont val="Calibri"/>
        <family val="2"/>
        <charset val="204"/>
        <scheme val="minor"/>
      </rPr>
      <t>)</t>
    </r>
  </si>
  <si>
    <t>Створення страхового фонду  документації на об'єкти,  споруди, інженерні мережі,
 продукцію підприємств та організацій міста.</t>
  </si>
  <si>
    <t>Служба у справах дітей Святогірської міської ради</t>
  </si>
  <si>
    <t>Кількість безробітних, які отримали одноразову виплату допомоги по безробіттю для зайняття підприємницькою діяльністю</t>
  </si>
  <si>
    <t>Подано заявок для участі у конкурсах, од.</t>
  </si>
  <si>
    <t xml:space="preserve">Публікації, статті, індивідуальні консультації, од. </t>
  </si>
  <si>
    <t>Розміщено  на міських, обласних, державних он-лайн платформах, од.</t>
  </si>
  <si>
    <t>Участь у тренінгах, засіданнях, конференціях, од.</t>
  </si>
  <si>
    <t>Працевлаштовано з компенсацією роботодавцю єдиного внеску</t>
  </si>
  <si>
    <t>Засідання Консалтингового простору "Перспектива", проведення тренінгів, семінарів, круглих столів та інших тематичних заходів щодо можливості організації та розширення власної справи</t>
  </si>
  <si>
    <t>Працевлаштування безробітних громадян з числа ВПО з компенсацією витрат роботодавця на навчання</t>
  </si>
  <si>
    <t>Зареєстровані безробітні з числа ВПО, яким здійснюється компенсація при працевлаштуванні до роботодавця, розташованого не за місцем реєстрації безробітного в центрі зайнятості та не за місцем реєстрації його проживання чи перебування</t>
  </si>
  <si>
    <t>Придбано одиниць</t>
  </si>
  <si>
    <t>Паливо, питна вода, баки для води, засоби індивідуального захисту, медикаменти, продовольчі пайки тощо</t>
  </si>
  <si>
    <t xml:space="preserve">За потребою </t>
  </si>
  <si>
    <t>Придбано, встановлено пожежних гідрантів, відремонтовано ПГ</t>
  </si>
  <si>
    <t>Утримання технічного стану системи оповіщення</t>
  </si>
  <si>
    <t xml:space="preserve">Кількість рейдів </t>
  </si>
  <si>
    <t>Допомога насаленню</t>
  </si>
  <si>
    <t>Фінансова підтримка комунального підприємства Святогірської міської ради «СЕРВІСКОМУНБУД»</t>
  </si>
  <si>
    <t>Сприяння стебілізації фінансово господарскої діяльності підприємства</t>
  </si>
  <si>
    <t xml:space="preserve">Виготовлення копій інвентаризаційних справ, технічних паспортів тощо </t>
  </si>
  <si>
    <t xml:space="preserve">Придбання паливно-мастильних матеріалів для потреб, що виникають у зв'язку із проведенням евакуаційних заходів, в тому числі евакуації населення, документів та матеріальних цінностей, архівних документів структурних підрозділів виконавчих органів Святогірської міської ради та структурних підрозділів Святогірської міської військової адміністрації </t>
  </si>
  <si>
    <t>Компенсація вартості послуг і розміру фактичних (понесених) витрат на проїзд залізничним, автомобільним транспортом для проїзду до дитячого закладу з оздоровлення та відпочинку у прямому та зворотньому напрямку</t>
  </si>
  <si>
    <t xml:space="preserve">«Забезпечення паливно-мастильними матеріалами генераторів, для належної роботи пральні загального громадського користування та створення благополучної епідемічної ситуації на території громади» </t>
  </si>
  <si>
    <t xml:space="preserve">Святогірська міська рада </t>
  </si>
  <si>
    <t xml:space="preserve"> реалізації відновлення водопостачання та водовідведення міста Святогірськ</t>
  </si>
  <si>
    <t xml:space="preserve"> Відділ комунальної власності, житлово-комунального господарства та благоустрою Святогірської міської ради, КП Святогірської міської ради «СЕРВІСКОМУНБУД», Фінансовий відділ</t>
  </si>
  <si>
    <t>Прибдання системи оповіщення для м. Святогірськ</t>
  </si>
  <si>
    <t>Придбання системи сповіщення населення про загрозу виникнення надзвичайних ситуацій</t>
  </si>
  <si>
    <t>2. МЕТА, ЗАВДАННЯ ТА ЗАХОДИ ЕКОНОМІЧНОГО І СОЦІАЛЬНОГО РОЗВИТКУ У 2024 РОЦІ</t>
  </si>
  <si>
    <t xml:space="preserve"> Розвиток малого та середнього підприємництва, як драйверу структурних перетворень</t>
  </si>
  <si>
    <t xml:space="preserve">Відзначення  суб'єктів в сфері агропромислового виробництва з нагоди  Дня працівників сільського господарства </t>
  </si>
  <si>
    <t>Організція та проведення заходів із сприяння розвитку земельної реформи</t>
  </si>
  <si>
    <t>Стимулювання сільського населення до розвитку підприємницької діяльності шляхом проведення   інформаційно-роз'яснювальної і консультативної роботи (друкована продукція, тренінги, індивідуальні послуги,семінари,конференції, наради)</t>
  </si>
  <si>
    <t>5заходів/40 слухачів</t>
  </si>
  <si>
    <t xml:space="preserve">Кількість заходів (од).      Кількість поліграфічної продукції (од).                                       </t>
  </si>
  <si>
    <t xml:space="preserve"> Забезпечення просторового планування, містобудівної та інвестиційної діяльності в об’єднаних територіальних громадах</t>
  </si>
  <si>
    <t xml:space="preserve">Інвентаризація земель комунальної власності Святогірської міської територіальної громади Краматорського району Донецької області </t>
  </si>
  <si>
    <t>14,0 га</t>
  </si>
  <si>
    <t>Площа (га)</t>
  </si>
  <si>
    <t xml:space="preserve">Кількість заходів (од).      Кількість слухачів (од).   Кількість буклетів  (шт).      </t>
  </si>
  <si>
    <t xml:space="preserve"> Підвищення якості та доступності дошкільної та базової середньої освіти</t>
  </si>
  <si>
    <t>.Підвищення якості та доступності адміністративних та соціальних послуг для усіх верств населення</t>
  </si>
  <si>
    <t>кількість осіб</t>
  </si>
  <si>
    <t xml:space="preserve">план - 3 </t>
  </si>
  <si>
    <t xml:space="preserve"> - надання одноразової  матеріальної допомоги постраждалим внаслідок катастрофи на ЧАЕС*</t>
  </si>
  <si>
    <t>план - 16</t>
  </si>
  <si>
    <t xml:space="preserve"> Кількість фізичних осіб, які отримують компенсацію за надання соціальних послуг на непрофесійній та професійній основі    </t>
  </si>
  <si>
    <t>план - 6</t>
  </si>
  <si>
    <t xml:space="preserve"> Кількість фізичних осіб, які отримують компенсацію за надання соціальних послуг на  професійній основі    </t>
  </si>
  <si>
    <t>план - 1</t>
  </si>
  <si>
    <t xml:space="preserve"> Кількість фізичних осіб, які отримують державну  соціальну допомогу за надання соціальних послуг на  непрофесійній  основі    </t>
  </si>
  <si>
    <t>план - 5</t>
  </si>
  <si>
    <t>план - 37</t>
  </si>
  <si>
    <t>матеріальна допомога особам, яким присвоєне звання "Почесний громадянин Святогірської територіальної громади", "Почесний громадянин  міста Святогірськ"</t>
  </si>
  <si>
    <t>Надання пільг особам з інвалідністю по зору І та ІІ групи, дітям з інвалідністю по зору до 18 років*</t>
  </si>
  <si>
    <t>Надання  особам з інвалідністю компенсаційних виплат на бензин, ремонт, технічне обслуговування автотранспорту та транспортні витрати*</t>
  </si>
  <si>
    <t>Оздоровлення та відпочинок дітей в позаміських закладах оздоровлення (діти, що потребують особливої соціальної уваги та підтримки):</t>
  </si>
  <si>
    <t>Кількість квітків</t>
  </si>
  <si>
    <t>план -44</t>
  </si>
  <si>
    <t>Виявити потреби населення в соціальних послугах та розробити заходи по задоволенню виявленої потреби у наданні соціальних послуг відповідно до наказу Мінсоцполітики від 19.04.2023 № 130 "Про затвердження Порядку визначення потреб адміністративно- територіальної одиниці/територіальної громади у соціальних послугах"</t>
  </si>
  <si>
    <t>визначення потреби у базових соціальних послугах за зовнішньою оцінкою діяльності центру надання соціальних послуг</t>
  </si>
  <si>
    <t>план - 150</t>
  </si>
  <si>
    <t>Фінансування ветеранських організацій  та громадських обєднань осіб з інвалідністю у відповідності до ПКМ України від 14.02.2018 № 156  та ПКМ України від 3 березня 2020 року №166</t>
  </si>
  <si>
    <t>За підсумками  проходження конкурсу проєктів</t>
  </si>
  <si>
    <t xml:space="preserve"> - забезпення та надання  компенсацій фізичним особам, які надають соціальні послуги з догляду без здійснення підприємницької діяльності на професійній основі</t>
  </si>
  <si>
    <t xml:space="preserve"> - забезпечення та надання  компенсацій фізичним особам, які надають соціальні послуги з догляду без здійснення підприємницької діяльності на непрофесійній основі</t>
  </si>
  <si>
    <t>Забезпечення пільгових категорій громадян громади безкоштовним зубопротезуванням</t>
  </si>
  <si>
    <t>Надання одноразової матеріальної допомоги учасникам бойових дій в період проведення антитерористичної операції  та ООС, захистникам та захисницям які брали учасьть  у здійсненні заходів із забезпечення національної безпеки і оборони, відсічі і стримування збройної агресії російської федерації ,одному з батьків, опікуну або законному представнику неповнолітньої дитини загиблого військовослужбовця зазначеної категорії</t>
  </si>
  <si>
    <t xml:space="preserve">Забезпечення організації надання матеріальної допомоги сім’ям ВПО, які опинились у скрутному становищі </t>
  </si>
  <si>
    <t>Центр підтримки внутрішніх переселенців Краматорського району «МиРазом» (м.Дніпро)</t>
  </si>
  <si>
    <t>Утворення сектору з питань  ветеранської політики</t>
  </si>
  <si>
    <t>план-2</t>
  </si>
  <si>
    <t>Всебічна підтримка внутрішньо переміщених осіб, які перемістилися з територіїгромади до інших регіонів України</t>
  </si>
  <si>
    <t>Надання правової, соціальної та гуманітарної допомоги</t>
  </si>
  <si>
    <t>Всебічна підтримка ветеранів та членів їхніх родин.</t>
  </si>
  <si>
    <t>Надання психологічної, фінансової, професійної підтримки</t>
  </si>
  <si>
    <t>Створення цифрової топографічної основи Святогірської міської територіальної громади М 1:10000</t>
  </si>
  <si>
    <t>Створення цифрової топографічної основи населених пунктів, що входять до складу Святогірської міської територіальної громади М 1:2000</t>
  </si>
  <si>
    <t>Розроблення Програми комплексного відновлення Святогірської міської територіальної громади у відповідності до постпнови КМУ від 14.10.2022 № 1159</t>
  </si>
  <si>
    <t xml:space="preserve">Забезпечення доступності до об’єктів та послуг для людей з інвалідністю та інших маломобільних груп населення
</t>
  </si>
  <si>
    <t>Святогірська МВА, Святогірська міська рада, ЦНАП, Відділ комунальної власності, житлово-комунального господарства та благоустрою Святогірської міської ради, Відділ освіти, медицини, молоді, культури, спорту та туризму Святогірської міської ради</t>
  </si>
  <si>
    <t>План заходів на 2023-2024 роки з реалізації Національної стратегії із створення безбар’єрного простору в Україні на період до 2030 року</t>
  </si>
  <si>
    <t>Ліквідація несанкціонованих звалищ відходів</t>
  </si>
  <si>
    <t>Придбання многофункціонального устройства (МФУ)</t>
  </si>
  <si>
    <t>Закупівля обладнення</t>
  </si>
  <si>
    <t xml:space="preserve"> Зменшення диспропорцій між попитом та пропозицією робочої сили
</t>
  </si>
  <si>
    <t>Здійснення професійної
підготовки та покращення професійних навичок безробітних жінок та чоловіків (зокрема, з числа внутрішньо переміщених осіб)</t>
  </si>
  <si>
    <t>Охоплено
профнавчанням/ в т.ч. безробітних з категорії ВПО</t>
  </si>
  <si>
    <t>Підтвердили прфесійну кваліфікації за результатаим неформального професійного навчання за робітничими професіями</t>
  </si>
  <si>
    <t>Здійснення компенсації роботодавцю єдиного внеску за працевлаштованих безробітних на нові робочі місця*</t>
  </si>
  <si>
    <t>Сприяння розвитку ефективної системи перекваліфікації та навчання протягом життя, особливо серед людей старше 45 років*</t>
  </si>
  <si>
    <t>Здійснення компенсації витрат роботодавця, який працевлаштовує за направленням центру зайнятості зареєстрованого безробітного з числа ВПО строком не менш як на дванадцять календарних місяців на навчання*</t>
  </si>
  <si>
    <t>Здійснення компенсації у разі працевлаштування зареєстрованого безробітного з числа ВПО до роботодавця, розташованого не за місцем реєстрації безробітного в центрі зайнятості та не за місцем реєстрації його проживання чи перебування, такій особі за рахунок коштів Фонду одноразово фактичні транспортні витрати на переїзд до іншої адміністративно-територіальної одиниці місця працевлаштування*</t>
  </si>
  <si>
    <t>* в межах фінансування Фонду ЗДССУВБ згідно Постанови від 18 квітня 2023 р. № 338 "Деякі питання надання роботодавцям компенсації єдиного внеску на загальнообов’язкове державне соціальне страхування за працевлаштування на нові робочі місця"</t>
  </si>
  <si>
    <t>Здійснення компенсації роботодавцям витрат на оплату праці за працевлаштованих безробітних з числа ВПО на умовах строкових трудових
договорів*</t>
  </si>
  <si>
    <t>Працевлаштова-  но на умовах строкових трудових договорів з компенсацію витрат роботодавця на оплату праці таких осіб</t>
  </si>
  <si>
    <t>Надання компенсації витрат зареєстрованим безробітним з числа ВПО для проходження попереднього медичного та наркологічного огляду відповідно до законодавства, якщо це необхідно для працевлаштування*</t>
  </si>
  <si>
    <t>Надано компенсацію витрат для проходження попереднього медичного та наркологічного
огляду</t>
  </si>
  <si>
    <t>Забезпечувати засобами захисту органів дихання непрацюючого населення, яке проживає в містах, віднесених до груп з цивільної оборони, в зоні можливого хімічного забруднення (в умовах АТО) та в прогнозованій зоні хімічного забруднення (в умовах мирного стану)</t>
  </si>
  <si>
    <t xml:space="preserve">Забезпечувати  наявність  нормативної кількості
матеріального резерву
всіх рівнів (окрім державного)                                                                 Інші заходи: Забезпечення належного реагування у разі виникнення надзвичайних ситуацій </t>
  </si>
  <si>
    <t>захисна споруда цивільного захисту</t>
  </si>
  <si>
    <t xml:space="preserve">Проєктно-кошторисна документація на облаштування захисних споруд цивільного захисту працівників та дітей у комунальному закладі «Святогірський заклад загальної середньої освіти І – ІІІ ступенів Святогірської міської ради Краматорського району Донецької області"  </t>
  </si>
  <si>
    <t>Придбання засобів протипожежної безпеки, відновлення протипожежної сигналізації тощо</t>
  </si>
  <si>
    <t>Інвентарні справи закладів освіти</t>
  </si>
  <si>
    <t>11 закладів освтіи</t>
  </si>
  <si>
    <t>Загальна площа закладу 2492 (кв.м)</t>
  </si>
  <si>
    <t xml:space="preserve"> 1 ЗЗСО</t>
  </si>
  <si>
    <t>Придбання та доставка підручників для закладів освіти</t>
  </si>
  <si>
    <t xml:space="preserve">Оздоровлення 50 учнів ЗЗСО </t>
  </si>
  <si>
    <t>Підвищення кваліфікації 26 курсів для 23 педагогів педпрацівникам</t>
  </si>
  <si>
    <t>Оплата відповідних послуг з обслуговування та надання пакетів оновлень програмного забезпечення.</t>
  </si>
  <si>
    <t>Планування коштів на 2024 рік на оплату послуг
з обслуговування і надання пакетів оновлень програмного продукту “КУРС: Школа”</t>
  </si>
  <si>
    <t xml:space="preserve"> «Захист населення і території від надзвичайних ситуацій»</t>
  </si>
  <si>
    <t>Створення умов для самореалізації дітей та молодих дівчат і хлопців</t>
  </si>
  <si>
    <t xml:space="preserve">Інші завдання: Сімейна політика </t>
  </si>
  <si>
    <t>Проведення заходів до сімейних свят (День Матері, День Батька, День Сім’ї, День захисту дітей, заходи для молоді та дітей з особливими потребами)</t>
  </si>
  <si>
    <t>Підтримка багатодітних, малозабезпечених сімей та сімей, які опинились у складних життєвих обставинах</t>
  </si>
  <si>
    <t>Організація заходів та майстер-класів, спрямованих на збереження культурних сімейних традицій і ціностей</t>
  </si>
  <si>
    <t xml:space="preserve"> Підвищення рівня проінформованості населення про форми, прояви, причини і наслідки домашнього насильства розуміння природи домашнього насильства</t>
  </si>
  <si>
    <t xml:space="preserve">Проведення інформаційно-просвітницьких заходів з питань запобігання та протидії домашньому насильству та насильства за ознакою статі, зокрема проведення заходів присвячених Міжнародній акції «16 днів проти насильства» </t>
  </si>
  <si>
    <t>Організація роботи з розповсюдження інформації про права, заходи та соціальні послуги, які надають субєкти, що здійснюють заходи у сфері запобігання та пртидії насильству за ознакою статі , категорії осіб, які можуть ними скористатися та порядок отримання таких послуг</t>
  </si>
  <si>
    <t xml:space="preserve">Організація роботи з оприлюднення даних про субєктів, що здійснюють заходи  у сфері запобігання та протидії насильству за ознакою статі на рівні громади та забезпечення доступності інформації про їх функції та обов'язки у сфері протидії насильству </t>
  </si>
  <si>
    <t xml:space="preserve"> Підвищення рівня обізнаності населення щодо проблем торгівлі людьми </t>
  </si>
  <si>
    <t>Організація акцій , конкурсів, семінарів - тренінгів, походів та інших заходів, розповсюдження інформаційних матеріалів , розміщення соціальної реклами з метою підвищення рівня громадянських компетентностей, у т.ч. через лідерство /участь у обласних заходах</t>
  </si>
  <si>
    <t xml:space="preserve"> Інші питання : Протидія торгівлі людьми</t>
  </si>
  <si>
    <t xml:space="preserve">Інші питання: Підвищення рівня компетентності молоді, у тому числі громадянських </t>
  </si>
  <si>
    <t xml:space="preserve">Інші завдання: Активізація залучення молоді до процесів прийняиття рішень </t>
  </si>
  <si>
    <t>Організація акцій , конкурсів, семінарів - тренінгів, походів та інших заходів, розповсюдження інформаційних матеріалів , розміщення соціальної реклами з метою підвищення рівня проінформованості молоді щодо інструментів участі /участь у обласних заходах</t>
  </si>
  <si>
    <t xml:space="preserve">.Інші питання: Зміцнення соціальної згрунтованості молоді (мобільність молоді) </t>
  </si>
  <si>
    <t>Сприяти участі молоді громади у Всеукраїнських та міжнародних заходах у сфері реалізації молодіжної політики</t>
  </si>
  <si>
    <t xml:space="preserve">Сприяти участі у семінарах, тренінгах, форумах та інших заходах в рамках програми "Молодіжний працівник" із залученням представників молодіжних громадських організацій </t>
  </si>
  <si>
    <t>Інші питання: Забезпечення функціонування молодіжних центрів</t>
  </si>
  <si>
    <t>Сприяти роботі молодіжній раді,з метою підвищення рівня освіти молоді,розвитку лідерських якостей</t>
  </si>
  <si>
    <t xml:space="preserve">Оргазація участі у тренінгах, семінарах, форумах, конференціях та інших заходів з метою підвищення знань, навичок та компетентності представників молодіжного центрів </t>
  </si>
  <si>
    <t xml:space="preserve"> Інші питання: Сприяння створенню умов для розвитку спроможності інститутів громадянського суспільства у сфері реалізації молодіжної політики </t>
  </si>
  <si>
    <t xml:space="preserve">Організація роботи з розповсюдження інформаційних та методичних матеріалів, розміщення соціальних роліків та реклами з метою інформаційного забезпечення державної політики у молодіжній сфері та комунікація молоді у межах регіону </t>
  </si>
  <si>
    <t xml:space="preserve">Інші питання: Здійснення експертно- аналітичних, організаційних, впроваджувальних і підсумкових оціночних заходів у сфері реалізації молодіжної політики </t>
  </si>
  <si>
    <t xml:space="preserve">Організація роботи з аналізу інформаційно- аналітичних та наукових документів, зхдійснення щорічних опитувань молоді громади </t>
  </si>
  <si>
    <t xml:space="preserve"> Інші питання: Формування української громадянської ідентичності </t>
  </si>
  <si>
    <t xml:space="preserve">Організація заходів   з формування української громадянської ідентичності: висвітлення місцевими засобами масової інформації радіопередач , публікацій та соціальної реклами, проведення акцій, семінарів, "круглих столів", тематичних зустрічів із залученням участників АТО та ООС, учасників Революції Гідності </t>
  </si>
  <si>
    <t>Інші питання: Військово- патріотичне виховання</t>
  </si>
  <si>
    <t xml:space="preserve"> Проведення  та залученнязаходів з учасниками АТО та ООС, спрямованих на збільшення чисельності молоді, що готова до виконання обо'вязку із захисту незалежності та територіальної цілісності України</t>
  </si>
  <si>
    <t>Залучати до навчальних  семінарів, конференцій, «круглих столів»,  тематичних уроків, лекцій, виховних годин, бесід, диспутів, інформаційних марафонів та інших заходів для учнів закладів освіти з питань євроатлантичної інтеграції України.</t>
  </si>
  <si>
    <t>0,0</t>
  </si>
  <si>
    <t xml:space="preserve"> Інші питання: Організаційно- методична та інформайійно- просвітницька робота у сфері національно- патріотичного виховання </t>
  </si>
  <si>
    <t>Інформаційно- просвітницька робота, спрямована на виховання у громадян шанобливого ставлення до державних та національних символів України; висвітлення у засобах масової інформації історії подій українського народу</t>
  </si>
  <si>
    <t xml:space="preserve">Інші завдання: Запобігання та протидія домашньому насильству </t>
  </si>
  <si>
    <t>Інші завдання: Запобігання та протидія  насильству за ознакою статі</t>
  </si>
  <si>
    <t>Інші питання: Реалізація програм для підготовки фахівців , які працюють з молодю, у тому числі за програмою "Молодіжний працівник"</t>
  </si>
  <si>
    <t>Оприлюднення</t>
  </si>
  <si>
    <t xml:space="preserve">Інші питання: План діій з виконання резолюції Ради Безпеки ООН 1325 "Жінки, мир, безпека" на період до 2025 року в Донецькій області  </t>
  </si>
  <si>
    <t>Сприяння навчанню відповідальних посадових осіб  міської ради щодо питань реалізації резолюції Ради Безпеки ООН 1325 «Жінки, мир, безпека»</t>
  </si>
  <si>
    <t>Організація інформаційно-просвітницьких заходів на території громади  з метою підвищення рівня  інформованості  населення щодо гендерної рівності,  запобігання насильству в  сім’ї  та протидії гендерному насильству</t>
  </si>
  <si>
    <t>Проведення навчання</t>
  </si>
  <si>
    <t>Інші питання: Заберпечення рівних прав та можливостей жінок і чоловіків</t>
  </si>
  <si>
    <t xml:space="preserve">Надання підтримки молодіжним громадським організаціям у реалізації їх проектів з урахуванням принципу забезпечення рівних прав та можливостей  жінок та чоловіків </t>
  </si>
  <si>
    <t>Організація заходів із залученням жінок на всіх етапах розбудови громади (Запобігання та боротьба з насильством щодо жінок, рівна участь жінок та чоловіків у прийнятті політичних та громадських рішень, боротьба з гендерними стереотипами та гендерною дискримінацією)</t>
  </si>
  <si>
    <t>Кількість роліків, реклами тощо</t>
  </si>
  <si>
    <t>Кількість опитувань</t>
  </si>
  <si>
    <t xml:space="preserve"> Інші завдання: Співпраця з інститутами громадянського суспільства у сфері національно- патріотичного виховання </t>
  </si>
  <si>
    <t xml:space="preserve">Організація участі  у  акціях, вишколах, наметових таборах, зборів- походах, участь у тематичних змінах у закладах оздоровлення та відпочинку області та інших заходів, спрямованих на популярізацію та розвиток пластового, скаутського руху в області  </t>
  </si>
  <si>
    <t>Кількість інформаційних буклетів</t>
  </si>
  <si>
    <r>
      <rPr>
        <sz val="11"/>
        <rFont val="Times New Roman"/>
        <family val="1"/>
        <charset val="204"/>
      </rPr>
      <t>Виготовлення облікової документації та укладення охоронних договорів на пам’ятки культурної спадщини</t>
    </r>
    <r>
      <rPr>
        <b/>
        <sz val="11"/>
        <rFont val="Times New Roman"/>
        <family val="1"/>
        <charset val="204"/>
      </rPr>
      <t xml:space="preserve">  
</t>
    </r>
  </si>
  <si>
    <t>Проведення культурно-мистецьких заходів на території громади</t>
  </si>
  <si>
    <t>Передплата періодичних видань</t>
  </si>
  <si>
    <t>Виготовлення інформаційної продукції (друк банерів, методичних посібників,інформаційних дошок, тощо).</t>
  </si>
  <si>
    <t>Придбання костюмів для проведення заходів</t>
  </si>
  <si>
    <t xml:space="preserve">Створення Алеї Слави загиблим захисникам України </t>
  </si>
  <si>
    <t>Збереження та популяризація історико-культурної спадщини. Охорона та збереження нематеріальної культурної спадщини</t>
  </si>
  <si>
    <t>Підвищеня доступності культурних послуг</t>
  </si>
  <si>
    <t>Стимулювання ефективного та комплексного використання туристичного та курортно-рекреаційного потенціалу регіону</t>
  </si>
  <si>
    <t>Виготовлення документів</t>
  </si>
  <si>
    <t>Кіькість заходів</t>
  </si>
  <si>
    <t>Організовано заходів</t>
  </si>
  <si>
    <t>Кількість примірників</t>
  </si>
  <si>
    <t>Кількість одиниць</t>
  </si>
  <si>
    <t>Придбано комплектів костюмів</t>
  </si>
  <si>
    <t>Створено Алею Слави, здійснено озеленення території</t>
  </si>
  <si>
    <t>Інветаризація пам'ятників історії та монументаьного мистецтва, одиниць</t>
  </si>
  <si>
    <t>Заходи з вшанування пам’яті захисників України, які загинули в боротьбі за незалежність, суверенітет і територіальну цілісність України</t>
  </si>
  <si>
    <t xml:space="preserve">Проведення імунопрофілактики населення проти вакцино керованих інфекцій (анатоксин правцевий , протиправцева сироватка, вакцина проти грипу , імуноглобулін людини нормальний розчин для ін'єкцій ( кір ) - (група ризику ) </t>
  </si>
  <si>
    <t xml:space="preserve"> Підтримка галузей з економічним та інноваційним потенціалом для розвитку
</t>
  </si>
  <si>
    <t xml:space="preserve"> Формування позитивного іміджу регіону
</t>
  </si>
  <si>
    <t>Розвиток та ефективне використання науково-інноваційного потенціалу</t>
  </si>
  <si>
    <t xml:space="preserve"> Впровадження інформаційних технологій у сфері надання послуг населенню</t>
  </si>
  <si>
    <t>2.14.  Житлове господарство та комунальна інфраструктура</t>
  </si>
  <si>
    <t>2.5.  Ринок праці. Зайнятість населення</t>
  </si>
  <si>
    <t xml:space="preserve">2.6. Освіта </t>
  </si>
  <si>
    <t>2.7. Підтримка сім'ї, дітей та молоді</t>
  </si>
  <si>
    <t>2.8. Охорона здоров'я</t>
  </si>
  <si>
    <t>2.9.  Фізичне виховання та спорт</t>
  </si>
  <si>
    <t>2.10.  Культура і туризм</t>
  </si>
  <si>
    <t>2.11.  Захист населення і територій від надзвичайних ситуацій</t>
  </si>
  <si>
    <t>2.12. Соціальний захист населення</t>
  </si>
  <si>
    <t>2.13.  Захист прав дітей-сиріт та дітей, позбавлених батьківського піклування</t>
  </si>
  <si>
    <t>Відділ комунальної власності, житлово-комунального господарства, будівництва, транспорту та благоустрою Святогірської міської ради;  КП СМР "Сервіскомунбуд"; Святогірська міська військова адміністрація; Святогірська міська рада</t>
  </si>
  <si>
    <t>2.17. Охорона навколишнього середовища</t>
  </si>
  <si>
    <t>2.16.  Впровадження заходів територіального планування</t>
  </si>
  <si>
    <t>2.15.  Заходи, пов'язані з наслідками військової агресії Російської Федерації на території області. Підтримка внутрішньо переміщених осіб</t>
  </si>
  <si>
    <t>кількість,      суб’єктів</t>
  </si>
  <si>
    <t xml:space="preserve">3. ДЖЕРЕЛА ТА ОБСЯГИ ФІНАНСУВАННЯ ПРОГРАМИ У 2024 РОЦІ </t>
  </si>
  <si>
    <t>5. Ринок праці. Зайнятість населення</t>
  </si>
  <si>
    <t>6. Освіта</t>
  </si>
  <si>
    <t>7. Підтримка сім'ї, дітей та молоді</t>
  </si>
  <si>
    <t>8. Охорона здоров'я</t>
  </si>
  <si>
    <t>9. Фізичне виховання та спорт</t>
  </si>
  <si>
    <t>10. Культура і туризм</t>
  </si>
  <si>
    <t>11. Захист населення і території від надзвичайних ситуацій</t>
  </si>
  <si>
    <t>12. Соціальний захист населення</t>
  </si>
  <si>
    <t>13. Захист прав дітей-сиріт та дітей, позбавлених батьківського піклування</t>
  </si>
  <si>
    <t>14. Житлове господарство та комунальна інфраструктура</t>
  </si>
  <si>
    <t>15.  Заходи, пов'язані з наслідками військової агресії Російської Федерації на території області. Підтримка внутрішньо переміщених осіб</t>
  </si>
  <si>
    <t>16. Впровадження заходів територіального планування</t>
  </si>
  <si>
    <t>17. Охорона навколишнього середовища</t>
  </si>
  <si>
    <t>Забезпечення інклюзивного навчання осіб з особливими освітніми потребами в закладах освіти</t>
  </si>
  <si>
    <t>4 особи з особливими освітніми потребами, 4 інклюзивних класи, 1 ЗЗСО</t>
  </si>
  <si>
    <t>Підвезення дітей, які потребують соціальної реабілітації до переміщеного  "Санаторно-оздоровчого центру соціальної реабілітації "Смарагдове місто" ( Хмельницька обл. Кам’янець-Подільський район с. Оринин )</t>
  </si>
  <si>
    <t>Виконання  робіт  з забезпечення  пожежної  та  техногенної  безпеки  у комунальному закладі «Хрестищенський заклад загальної середньої освіти І – ІІІ ступенів Святогірської міської ради Краматорського району Донецької області»</t>
  </si>
  <si>
    <t>Створення та супроводження нового офіційного сайту Святогірської міської ради</t>
  </si>
  <si>
    <t>Створено новий  офіційний сайт Святогірської міської ради, од.</t>
  </si>
  <si>
    <t>Забезпечення зберігання документів соціально правового порядку,  що належить до КП Краматорської районної ради "Трудовий архів"</t>
  </si>
  <si>
    <t>Забезпечення зберіганню архівних документів</t>
  </si>
  <si>
    <t>1008 справ</t>
  </si>
  <si>
    <t>Розробка проєктно кошторисної документації за проєктом "Капітальний ремонт (відновлення внаслідок влучення боєприпасів під час збройної агресії рф) будівлі  комунального закладу «Хрестищенський заклад загальної середньої освіти І-ІІІ ступенів Святогірської міської ради Краматорського району Донецької області»</t>
  </si>
  <si>
    <t>Кількість</t>
  </si>
  <si>
    <t xml:space="preserve">Придбання модульного укриття ШСС заглиблене на 100 осіб ( 2 входу) – 2 класу захисту для Комунального закладу  «Святогірський заклад загальної середньої освіти І – ІІІ ступенів Святогірської міської ради Краматорського району Донецької області"                     </t>
  </si>
  <si>
    <t>Придбання модульного укриття ШСС заглиблене на 30 осіб ( 2 входу) – 2 класу захисту для Комунальний заклад Хрестищенський ЗДО (дитячий садок) «Берізка»</t>
  </si>
  <si>
    <t xml:space="preserve">Придбання модульного укриття ШСС заглиблене на 30 осіб ( 2 входу) – 2 класу захисту для Комунальний заклад Микільський ЗДО (дитячий садок) «Золота рибка»                     </t>
  </si>
  <si>
    <t>Користуватися пральним комплексом (3250 бензин)</t>
  </si>
  <si>
    <t>Забезпечення співфінансування з місцевих бюджетів територіальних громад області обласному бюджету на реалізацію заходів із забезпечення водопостачання та водовідведення на території деокупованого міста Святогірськ, як зони відпочинку населення регіону</t>
  </si>
  <si>
    <t>Надання базових соціальних послуг (догляд вдома, інформування, консультування, соціальний супровід)</t>
  </si>
  <si>
    <t>Забезпечення паливно-мастильними матеріалами для транспорту який залучений на гуманітарні потреби</t>
  </si>
  <si>
    <t>Користуватися пральним комплексом (3250 дизель)</t>
  </si>
  <si>
    <t>фінансова підтримка медичних закладів</t>
  </si>
  <si>
    <t>2 -заклада, 2 -амбулаторії</t>
  </si>
  <si>
    <t xml:space="preserve">Проектно-кошторисна документаця по будівництву інженерних споруд з метою зміцнення обороноздатності держави  ( ВОП )                             </t>
  </si>
  <si>
    <t xml:space="preserve">Придбання спецодягу та спорядження для покращення матеріально-технічної бази 6 державного пожежо_x0002_рятувального загону ГУ ДСНС України у Донецькій області </t>
  </si>
  <si>
    <t>Святогірська міська військова адміністрація, Святогірська міська рада, відділ поліції № 4 Краматорського РУП ГУНП в Донецькій області</t>
  </si>
  <si>
    <t>Придбання спеціалізованого автотранспорту для Слов’янського РВ</t>
  </si>
  <si>
    <t>Надання допомоги ГУ СБУ в Донецькій та Луганській областях у зв’язку з підвищення ефективності дій підрозділів із забезпечення державної безпеки, припинення діяльності незаконних воєнізованих формувань, виконання завдань із захисту і охорони життя, прав, свобод і законних інтересів громадян України</t>
  </si>
  <si>
    <t>Головне управління СБ України в Донецькій та Луганській областях, Святогірська міська рада</t>
  </si>
  <si>
    <t>Святогірська міська військова адміністрація, Святогірська міська рада</t>
  </si>
  <si>
    <t>придбання паливно-мастильних матеріалів для забезпечення роботи лікарських амбулаторій та ФАП/ФП</t>
  </si>
  <si>
    <t>забезпечення оплати за послуги Інтернет-провайдерів за користування мережею Інтернет</t>
  </si>
  <si>
    <t>забезпечення оплати комунальних послуг та  енергоносіїв</t>
  </si>
  <si>
    <t>видатки на підвищення рівня оплати праці працівників закладів охорони здоров'я  по  Хрестищенському та Маяківсьому старостинським округам</t>
  </si>
  <si>
    <t>медикаменти для надання первинної допомоги населенню, витратні медичні матеріали та інше</t>
  </si>
  <si>
    <t>Забезпечення надання первинної медичної допомоги населенню громади, в т.ч.:</t>
  </si>
  <si>
    <t>Відлов та стерилізація бродячих тварин</t>
  </si>
  <si>
    <t>Створення безпечних умов життєдіяльності населення</t>
  </si>
  <si>
    <t>ПЛАН</t>
  </si>
  <si>
    <t>ФАКТ</t>
  </si>
  <si>
    <t>Розроблення норм надання послуги з вивезення твердих побутових відходів</t>
  </si>
  <si>
    <t xml:space="preserve">Будівництво військових інженерно-технічних і фортифікаційних споруд з метою зміцнення обороноздатності держави  ( ВОП )                             </t>
  </si>
  <si>
    <t>Сімейний лікар постійно підвищує кваліфікаці шляхом участі у семінарах, вебинарах, конферецііях тощо.Середній медичний персонал своєчасно проходить курси підвищення кваліфікації</t>
  </si>
  <si>
    <t>лікарська амбулаторія с.Маяки забезпечена швидкими тестами для виявлення ВІЛ-інфекції. За І квартла 2024 ообстежено 10 пацієнтічв. Віл -інфекції не виявленло</t>
  </si>
  <si>
    <t>В лікарській амбулаторії с.Маяки забезпеченно  вільний доступ населення громади  до безоплатного консултування   та тестування на ВІЛ -інфікцію</t>
  </si>
  <si>
    <t>Забезпечення пільгової категорії населення безкоштовними лікарськими  засобами за рецептами лікарів у разі амбулаторного лікування (забезпечення онкохворих)</t>
  </si>
  <si>
    <t>Співпраця із засобами масової інформації різних форм власності, забезпечення комунікативної політики СМВА та громадськості відбувається постійно</t>
  </si>
  <si>
    <t xml:space="preserve">протязі І квартола  проведено 2 профілактичних рейдів "Сім'я"  та обстежено - 6 сімей </t>
  </si>
  <si>
    <r>
      <t>надання матеріальної допомоги окремим категоріям громадян (непрацездатним: пенсіонерам, особам з інвалідністю, дітям з інвалідністю, опікунам  над недієздатними особами, іншим категоріям) -"</t>
    </r>
    <r>
      <rPr>
        <i/>
        <sz val="12"/>
        <color theme="1"/>
        <rFont val="Times New Roman"/>
        <family val="1"/>
        <charset val="204"/>
      </rPr>
      <t>Турбота"</t>
    </r>
  </si>
  <si>
    <r>
      <t>надання матеріальної допомоги на поховання особам,  які здійснили поховання громадян, що не перебували  в трудових відносинах на день смерті та постійно мешкали на території Святогірської міської територіальної громади "</t>
    </r>
    <r>
      <rPr>
        <i/>
        <sz val="12"/>
        <color theme="1"/>
        <rFont val="Times New Roman"/>
        <family val="1"/>
        <charset val="204"/>
      </rPr>
      <t>Турбота"</t>
    </r>
  </si>
  <si>
    <t>Придбання пально-мастильних матеріалів для відділу поліції №4 Краматорського РУП ГУНП в Донецькій області</t>
  </si>
  <si>
    <t>Фінансове забезпечення виконання Постанов КМУ від 25 квітня 2023 року №391 "Деякі питання оплати праці працівників державних органів та органів місцевого самоврядування під час воєнного стану" та від 09 листопада 2016 р. №787 "Про видатки на оплату праці працівників місцевих державних адміністрацій" (зі змінами) Краматорської районної державної адміністрації, районної військової адміністрації на 2024 рік</t>
  </si>
  <si>
    <t>Судові витрати</t>
  </si>
  <si>
    <t>39</t>
  </si>
  <si>
    <t>Для фінансової підтримки КНП "ЦПМСД" Миколаївської міської ради Краматорського району Донецької області на преміювання працівників Святогірської ТГ, які сумлінно виконують свої функціональні обов'язки в напружених умовах у період воєнного стану та в зоні бойових дій</t>
  </si>
  <si>
    <t xml:space="preserve">Заходи з мобілізаційної підготовки та мобілізації військовозобов'язаних та покращення матеріально-технічного забезпечення Краматорського районного центру комплектування та соціальної підтримки </t>
  </si>
  <si>
    <t xml:space="preserve"> Святогірська міська рада, Донецький обласний територіальний центр комплектування та соціальної підтримки</t>
  </si>
  <si>
    <t>Кількість заходів (придбання концелярського приладдя, марок поштових, конвертів, витратні матеріали до  комп'ютерної та оргтехніки</t>
  </si>
  <si>
    <t>До Дня Вишиванки надруковано 1 банер. Надруковано та встановлено чотири двосторонні банери з фотографіями загиблих героїв, мешканців Святогірської міської територіальної громади, що загинули в російсько-українській війні на протязі 2022-2024 років. 19 червня 2024 року відбулось відкриття локації – місця пам’яті загиблих Героїв</t>
  </si>
  <si>
    <t>Укладено шість охоронних договорів на обєкти культурної спадщини: на пам’ятку монументального мистецтва національного значення  - «Пам’ятник радянському партійному і державному діячеві Артему (Ф.А. Сергєєву)»,на об’єкт місцевого значенняпам’ятки архітектури національного значення  - «Будинок настоятеля»,на ам’ятку  архітектури національного значення  - «Готель»,пам’ятку архітектури національного значення  - «Келії», пам’ятку архітектури національного значення  - «Трапезна церква з дзвіницею»   (Покровська церква з дзвіницею), пам’ятку архітектури національного значення  - «Успенський собор»</t>
  </si>
  <si>
    <t>Звітній період були розміщені  в пунктах видачі гуманітарної допомоги, в ОКП, на інформаційних дошках друковані матеріали ,щодо домашнього насильства. Всього розміщено 50 матеріалів</t>
  </si>
  <si>
    <t>Проведено засідання круглого столу разом з БФ « Слов’янське серце» « Ні домашньому насильству!», Проведено тренінг з батьками «Сексуальна освіта: знай себе та буть захищений (на).Проведено 2 заходи.</t>
  </si>
  <si>
    <t xml:space="preserve">Тренінг з оцінки потреб та перенаправлення осіб, постраждалих від торгівлі людьми м. Дніпро. 
Засідання  регіональної координаційної ради з питань сімейної політики, гендерної рівності, запобігання та протидії домашньому насильству і протидії торгівлі людьми
Тренінг для жінок активісток з гендерно чутливого відновлення  з питань ґендерної рівності та розширення прав та можливостей жінок (ООН Жінки) в Україні. Засідання регіональної координаційної ради з питань сімейної політики, гендерної рівності, запобігання та протидії домашньому насильству і протидії торгівлі людьми .Онлайн заняття «Реагування в кризових умовах: гендерно орієнтований підхід» Всього 5 заходів.
</t>
  </si>
  <si>
    <t xml:space="preserve">Відкриття «Алеї слави»,10 річниця День пам’яті героїв України, «Богородичне –Долина. Рубіж незламності». Всього 3 заходи.
</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</si>
  <si>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та неконтрольованих звалищ відходів, що утворилися внаслідок тимчасової окупації, на території Святогірської міської територіальної громади Краматорського району Донецької області</t>
  </si>
  <si>
    <t xml:space="preserve">проведено 4 заходи, із них 1 виїздний дє було провдена консультація з представники  Ощадбанком, ГУ ПФУ в Донецькій області, ДПС в Донецькій області, БФ "Право на захист", </t>
  </si>
  <si>
    <t xml:space="preserve">проводилось профнавчання - 12 безробітним особам та після чого були  працевлаштовані. </t>
  </si>
  <si>
    <t>отримано двома особами ваучери на суму 16 тис. 321 грн.</t>
  </si>
  <si>
    <t>Охоплено профорієнтаційними послугами - 114 особам</t>
  </si>
  <si>
    <t>Експлуатаційне утримання автомобільних доріг по вул. Мазепи Івана, Соборна, Курортна, Шевченка, Незалежності, Зарічна у м. Святогірськ,  вул. Центральна  у с. Тетянівка</t>
  </si>
  <si>
    <t>Внесення даних про артезіанські свердловини до Державного реєстру артезіанських свердловин</t>
  </si>
  <si>
    <t>Проведення лабораторного дослідження якості води</t>
  </si>
  <si>
    <t>Дезінфекція</t>
  </si>
  <si>
    <t>Поточний ремонт та технічне обслуговування об’єктів водопостачання та водопровідних мереж</t>
  </si>
  <si>
    <t>Розроблення індивідуальних технологічних нормативів використання питної води для систем централізованого водопостачання п’яти населених пунктів: с. Хрестище, с. Маяки, с. Долина, с. Краснопілля, с. Богородичне</t>
  </si>
  <si>
    <t>Розроблення проекту на спеціальне водокористування, узгодження з Держводагентство м України та отримання Дозволу на спеціальне водокористування</t>
  </si>
  <si>
    <t>Оплата енергоносіїв у водопровідному господарстві</t>
  </si>
  <si>
    <t xml:space="preserve">Експлуатаційне утримання автомобільних доріг </t>
  </si>
  <si>
    <t>1305,8 м2</t>
  </si>
  <si>
    <t>кількість заходів</t>
  </si>
  <si>
    <t>7 сердловин</t>
  </si>
  <si>
    <t>1 раз</t>
  </si>
  <si>
    <t>17 об’єктів</t>
  </si>
  <si>
    <t>5 н.п.</t>
  </si>
  <si>
    <t>1 проект</t>
  </si>
  <si>
    <t>вартість</t>
  </si>
  <si>
    <t>66,35 тис. кВт/год</t>
  </si>
  <si>
    <t>Оплата енергоносіїв для забезпечення вуличного світлення</t>
  </si>
  <si>
    <t>Підтримка функціонування дитячого будинку сімейного типу Сербіних в частині забезпечення відповідно до законодавства автомобільним транспортом, шляхом передачі у безоплатне користування за договором, який укладається між батьками-вихователями та Святогірською міською радою Краматорського району Донецької області на період діяльності дитячого будинку сімейного типу,  тому числі:</t>
  </si>
  <si>
    <t>забезпечення реєстрації транспортного засобу з видачою свідоцтва про реєстрацію та номерних знаків, в тому числі сплата збору на обов’язкове державне пенсійне страхування при першій державній реєстрації легкових транспортних засобів</t>
  </si>
  <si>
    <t xml:space="preserve"> Святогірської міської ради</t>
  </si>
  <si>
    <t>кількість автотранспортних засобів</t>
  </si>
  <si>
    <t>збір на обов’язкове державне пенсійне страхування</t>
  </si>
  <si>
    <t>5 відсотків</t>
  </si>
  <si>
    <t>Створення, утримання та поповнення місцевого матеріального резерву для здійснення заходів, спрямованих на запобігання і ліквідацію наслідків надзвичайних ситуацій та надання термінової допомоги постраждалому населенню.</t>
  </si>
  <si>
    <t>Сектор з питань військового обліку та мобілізаційної роботи Святогірської міської ради Краматорського району Донецької області, Святогірська МВА, Святогірська МР</t>
  </si>
  <si>
    <t xml:space="preserve">Додаткова дотація обласному бюджету на здійснення заходів із запобігання виникненню надзвичайних ситуацій в регіоні та ліквідації їх наслідків, з оборони та захисту території області та інших невідкладних дій, пов'язаних з воєнним станом </t>
  </si>
  <si>
    <t>До департаменту АПК Донецької ОДА надано відомості про селянське (фермерське) господарство «Верес» як підприємство, яке досягло  успіхів при вирощуванні та збиранні врожаю ранніх зернових та зернобобових культур у 2024 році  - агронома господарства та двох механізаторів</t>
  </si>
  <si>
    <t>Систематично проводиться інформаційне наповнення сторінок СМВА у соціальних мережах щодо воєнної, соціальної-політичної, соціально-економічної, культурної ситуації у громаді, області та державі в цілому</t>
  </si>
  <si>
    <t>Комунікації з населенням громади відбувається через мережу Інтернет: вайбер, ватсап, телеграм</t>
  </si>
  <si>
    <t>Вживаються інформаційні заходи з евакуації жителів громади, надання постраждалим громадянам фінансової, соціальної, психологічної, медичної та правової допомоги</t>
  </si>
  <si>
    <t>Вживаються інформаційні заходи щодо сприяння соціальноекономічній інтеграції внутрішньо переміщених осіб за новим місцем проживання</t>
  </si>
  <si>
    <t>Систематично проводиться координація діяльності з надання гуманітарної допомоги цивільному населенню під час збройного конфлікту на території громади</t>
  </si>
  <si>
    <t>Систематично проводиться  інформування населення про небезпеку вибухонебезпечних предметів</t>
  </si>
  <si>
    <t>На сьогодні Святогірська МВА працює понад 40 місцевими, регіональними, всеукраїнськими та міжнародними гуманітарними організаціями щодо сприяння наданню гуманітарної допомоги та проведенню гуманітарних операцій</t>
  </si>
  <si>
    <t>В центрі міста Святогірськ встановлено чотири двосторонні банери з фотографіями загиблих героїв, мешканців Святогірської міської територіальної громади. Зібрана автобіографічна інформація про загиблих воїнів для створення QR-кодів, що будуть розміщені на банері поряд з портретом загиблого.</t>
  </si>
  <si>
    <t>проведено онлайн заходів присвячені Дню фізичної культури та спорту, де залучалися здобувачі освіти до круглих столів,  тематичних уроків, лекцій, виховних годин, бесід. Всього проведено – 56 заходів (прийняли участь здобувачі освіти 700 осіб, викладачів 50, представників відділу 5 осіб)</t>
  </si>
  <si>
    <t>Були розроблені  алгоритми дій структурних підрозділів для перенаправлення постраждалих осіб ,всього 8 алгоритмів</t>
  </si>
  <si>
    <t xml:space="preserve">за звітній період  представники відділу були залучені до навчань, розробки місцевого плану дій "Жінки, мир, безпека", провели аудит потреби громади, залучалися до обговорення Регіонального плану дій Резолюції 1325, всього проведено 5 засідань, прийняло участь 45 осіб . </t>
  </si>
  <si>
    <t>за звітній період з благодійним фондом та громадською організацією проведено 9 тренінгових занять з жінками громади "Жіноче коло", залучено 55 осіб.</t>
  </si>
  <si>
    <t>Розміщені інформаційні матеріали на території громади в місцях видачі гуманітарної допомоги, бібліотеках в громадських місцях</t>
  </si>
  <si>
    <t xml:space="preserve">Фотоконкурс «Моя родина», акція «Голоси дітей», фото виставка «Конституція і книга-символ свободи». Всього 6 заходи   </t>
  </si>
  <si>
    <t>Молодь громади приймала участь у конкурсі "Молода людина року", 2 особи стали номінантами.</t>
  </si>
  <si>
    <t>проведено тренінгові заняття «Молодіжний працівник» прийняли участь - 2 особи, на  «Рівний рівному» 30 осіб.</t>
  </si>
  <si>
    <t>Молодь громади приймала участь у конкурсі "Молода людина року", 2 особи стали номінантами, також 18 осіб прийняли участь у обговоренні «Стратегії розвитку громади» та залучалися до обговорення перейменувань вулиць, провулків.</t>
  </si>
  <si>
    <t>Інформаційні та методичні матеріали висвітлювалися на сайтах закладів освіти, на соціальних сторінках закладів та відділу освіти. Всього розміщено 14 інформаційних публікацій</t>
  </si>
  <si>
    <t>Залучалися здобувачі освіти до круглих столів,  тематичних уроків, лекцій, виховних годин, бесід, всього проведено   56 заходів</t>
  </si>
  <si>
    <t>В закладах освіти та бібліотечних філіях проведені виховні години, ленції, бесіди. Всього проведено 15 заходів, залучено 875 осіб</t>
  </si>
  <si>
    <t>Придбання модульного укриття ШСС заглиблене на 30 осіб ( 2 входу) – 2 класу захисту для Комунальний заклад Маяківський ЗДО (ясла-садок) «Веселка»</t>
  </si>
  <si>
    <t xml:space="preserve">Проведення заходів з нагоди Дня Святого Миколая, Новорічних та Різдвяних свят для дітей із сімей соціально вразливих категорій та обдарованих дітей </t>
  </si>
  <si>
    <t>Зміцнення захисту населення, території та об’єктів в Святогірській міській територіальній громаді від пожеж, надзвичайних ситуацій, стихійних лих та їх наслідків, шляхом покращення матеріально – технічної бази 82 державної пожежно-рятувальної частини 6 державного пожежно – рятувального загону ГУ ДСНС України у Донецькій області на 2024 рік</t>
  </si>
  <si>
    <t>«Капітальний ремонт (відновлення внаслідок влучання боєприпасів під час збройної агресії рф) будівлі комунального закладу Святогірський заклад загальної середньої освіти I - III ступенів Святогірської міської ради Краматорського району Донецької області, за адресою Донецька обл., м. Святогірськ, вул. Шкільна, 57»
Коригування - 1 черга</t>
  </si>
  <si>
    <t>придбання комп'ютерної техніки</t>
  </si>
  <si>
    <t>27 одиниць</t>
  </si>
  <si>
    <t xml:space="preserve">Придбання персональних РЕБ рюкзака "СИНИЦЯ 2" для  військової частини А1962 </t>
  </si>
  <si>
    <t xml:space="preserve">Кількість </t>
  </si>
  <si>
    <t>Обсяг відходів щодо яких забезпечено
екологічно безпечне збирання, перевезення,
зберігання</t>
  </si>
  <si>
    <t>2990 м3</t>
  </si>
  <si>
    <t>Здійснення заходів із соціального захисту дітей-сиріт, дітей, позбавлених батьківського піклування, та дітей із багатодітних сімей шляхом надання їм матеріальної допомоги у вигляді комп'ютерного обладнання з метою задоволення потреби у пристроях для дистанційного навчання</t>
  </si>
  <si>
    <t>Фіінансова підтримка окремих категорій громадян, всього:</t>
  </si>
  <si>
    <t xml:space="preserve"> Забезпечення та надання компенсації за догляд фізичним особам, які надають соціальні послуги з догляду відповідно до Закону України "Про соціальні послуги", всього:</t>
  </si>
  <si>
    <t>план -10 ,   факт - 7</t>
  </si>
  <si>
    <t>план - 25,  факт - 17</t>
  </si>
  <si>
    <t>план - 2 , факт - 2</t>
  </si>
  <si>
    <t xml:space="preserve">план - 4,  факт - 1 </t>
  </si>
  <si>
    <t>план - 3  факт -1</t>
  </si>
  <si>
    <t>план - 2                         факт  -  2</t>
  </si>
  <si>
    <t>план - 10, факт -18</t>
  </si>
  <si>
    <t>план - 40 факт - 32</t>
  </si>
  <si>
    <t>план - 72, факт -17</t>
  </si>
  <si>
    <t>заяви на санаторно-курортне лікування не надходили</t>
  </si>
  <si>
    <t>план-15, факт -6</t>
  </si>
  <si>
    <t>план - 10, факт -6</t>
  </si>
  <si>
    <t>план - 3, факт -12</t>
  </si>
  <si>
    <t>план - 20, факт  - 174</t>
  </si>
  <si>
    <t>план - 2,   факт  - 5</t>
  </si>
  <si>
    <t>план - 50, факт  - 1</t>
  </si>
  <si>
    <t>план - 1, факт  - 4</t>
  </si>
  <si>
    <t>план - 27, факт  - 10</t>
  </si>
  <si>
    <t>Без залучення коштів місцевого бюджета протягом 2024 року загалом проведено культурно-мистецьких задов 174 за участі 5471, в тому числі 132 заходи за участі 4285.</t>
  </si>
  <si>
    <t xml:space="preserve"> На протязі  2024 року проведено онлайн/офлайн 12 заходів  з меморалізації та вшанування пам’яті захисників України, які загинули в боротьбі за незалежність, суверенітет і територіальну цілісність України</t>
  </si>
  <si>
    <t xml:space="preserve"> Проведено 42 онлайн західи, залучено  1600 особи присвячених до сімейних свят.</t>
  </si>
  <si>
    <t>Проведено 10 онлайн заходів 480 (квести,майстер класи, творчі конкурси, вікторини) офлайн 1 захід спілно з ГО "Авеліст" офлайн 20 осіб</t>
  </si>
  <si>
    <t xml:space="preserve"> Проведено -  110 майстер-класів та 9 відеороликів присвячено батькам також виготовлення тематичних, вітальних листівок, оберегів тощо.Участь прийняли 580 осіб</t>
  </si>
  <si>
    <t>Розповсюджено 150  інформаційних буклетів.</t>
  </si>
  <si>
    <t>За звітній період розміщена 25 інформацій на соціальних сторінках закладів освіти, в соцмережах.</t>
  </si>
  <si>
    <t xml:space="preserve"> Проведено 80 заходи участь прийняли 3600 осіб (День пам’яті та примирення, День Українського добровольця, День захисту дітей. Акція «Голоси дітей» до Дня вшанування пам’яті дітей, які загинули внаслідок збройної агресії російської федерації проти України, День батька тощо).</t>
  </si>
  <si>
    <t>Спорт інвентар за звітній період не придбано</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</si>
  <si>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та неконтрольованих звалищ відходів на території Святогірської міської територіальної громади Краматорського району Донецької області</t>
  </si>
  <si>
    <t xml:space="preserve">Захід був виконано, ліквідовано сміттєзвалище  по  вул. Курортній обсягом   3213,83м3 (1285,532т) на полігон в м.Лиман -виконавець ТОВ"УКРБУД-ПРОЕКТРЕКОНСТРУКЦІЯ". </t>
  </si>
  <si>
    <t xml:space="preserve">Захід  не було виконано , так як  договір  по вивезенню сміття був розірван 30.12.2024 </t>
  </si>
  <si>
    <t>Протягом  2024 року за рахунок благодійного фонду, видано 85 харчових  наборів  особам похилого віку та особам з інвалідністю, що обслуговуються в Центрі.</t>
  </si>
  <si>
    <t>За 2024 рік  надано соціальні послуги:  консультування - 80,  інформування – 54,  соціальний супровід сімей/осіб, які оопинилися в СЖО -3,соціальний супровід сімей, у яких виховуються діти сироти і діти, позбавлені батьківського піклування -1 (дистанційно), представництво інтересів-11,   догляд вдома - 85 (фактично обслуговується 70 осіб), послугами перукаря скористалося 62 особи (162 послуги).</t>
  </si>
  <si>
    <t xml:space="preserve">придбано паливо дизель 2000т. та бензин А95 - 1500т. </t>
  </si>
  <si>
    <t>придбано 2 одиниці системи сповіщення для с. Хрестище, та с Маяки</t>
  </si>
  <si>
    <t>Розміщено на сайті міської ради інформацію щодо проведення кампанії та презентаційні матеріали вебінару «Про заходи з упередження отруєння бджіл засобами захисту рослин» також надано інформацію  про надання державної допомоги для підтримки фермерських господарств та іншим виробників сільськогосподарської продукції. Виявлено 11 власників великої рогатої худоби (корів), які підпадають під дію цієї програми. Успішно подали таку заяву 10 власників корів. Отримали допомогу за програмою 9 домогосподарств на загальну суму 60000 грн..</t>
  </si>
  <si>
    <t>Укладено договір з ПП «Терра-Віта» щодо  виконання робіт з інвентаризації земельних ділянок комунальної власності Святогірської міської ради під кладовищами та під баштами Рожновського, Роботи виконані на 90%, але на кінець року акти з виконання робіт не підписані, кошти виконавцю робіт не перераховувались.</t>
  </si>
  <si>
    <t>Примітка виконання заходів,  які не потребують фінансування</t>
  </si>
  <si>
    <t>трудоустроино 32 особи, із них 17 безробітних</t>
  </si>
  <si>
    <t xml:space="preserve">Придбано костюм Святого Миколая 1 штука </t>
  </si>
  <si>
    <t xml:space="preserve"> Проведено 11 заходів (тренінги,  семінари та робоча зустріч з питань утвердження української національної та громадянської ідентичності) участь прийняло 55 осіб</t>
  </si>
  <si>
    <t>Систематично висвітлюється напрямки роботи Святогірської МВА на офіційнй сторінці  у мережі Фейсбук,   охоплено 66.8 тис читачів</t>
  </si>
  <si>
    <t>у 2024 року в закладах культури Святогірської міської територіальної громади проведено 6 тематичних виставок присвячених популяризації історико-культурної спадщини. Прийнято участь у міжнародному фотоконкурсі "Вік любить пам’ятки».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</si>
</sst>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
  </numFmts>
  <fonts count="37" x14ac:knownFonts="1">
    <font>
      <sz val="11"/>
      <color theme="1"/>
      <name val="Calibri"/>
      <family val="2"/>
      <scheme val="minor"/>
    </font>
    <font>
      <sz val="11"/>
      <color theme="1"/>
      <name val="Calibri"/>
      <family val="2"/>
      <charset val="204"/>
      <scheme val="minor"/>
    </font>
    <font>
      <sz val="11"/>
      <color theme="1"/>
      <name val="Calibri"/>
      <family val="2"/>
      <scheme val="minor"/>
    </font>
    <font>
      <b/>
      <sz val="11"/>
      <name val="Times New Roman"/>
      <family val="1"/>
      <charset val="204"/>
    </font>
    <font>
      <sz val="11"/>
      <name val="Times New Roman"/>
      <family val="1"/>
      <charset val="204"/>
    </font>
    <font>
      <sz val="11"/>
      <color indexed="8"/>
      <name val="Calibri"/>
      <family val="2"/>
      <charset val="1"/>
    </font>
    <font>
      <sz val="10"/>
      <name val="Arial Cyr"/>
      <charset val="204"/>
    </font>
    <font>
      <sz val="12"/>
      <name val="Times New Roman"/>
      <family val="1"/>
      <charset val="204"/>
    </font>
    <font>
      <sz val="12"/>
      <color indexed="8"/>
      <name val="Times New Roman"/>
      <family val="1"/>
      <charset val="204"/>
    </font>
    <font>
      <b/>
      <sz val="11"/>
      <color theme="1"/>
      <name val="Times New Roman"/>
      <family val="1"/>
      <charset val="204"/>
    </font>
    <font>
      <b/>
      <sz val="12"/>
      <name val="Times New Roman"/>
      <family val="1"/>
      <charset val="204"/>
    </font>
    <font>
      <b/>
      <sz val="14"/>
      <name val="Times New Roman"/>
      <family val="1"/>
      <charset val="204"/>
    </font>
    <font>
      <sz val="10"/>
      <name val="Times New Roman"/>
      <family val="1"/>
      <charset val="204"/>
    </font>
    <font>
      <sz val="1"/>
      <name val="Times New Roman"/>
      <family val="1"/>
      <charset val="204"/>
    </font>
    <font>
      <b/>
      <sz val="10"/>
      <name val="Times New Roman"/>
      <family val="1"/>
      <charset val="204"/>
    </font>
    <font>
      <b/>
      <sz val="10"/>
      <color indexed="8"/>
      <name val="Times New Roman"/>
      <family val="1"/>
      <charset val="204"/>
    </font>
    <font>
      <sz val="14"/>
      <name val="Times New Roman"/>
      <family val="1"/>
      <charset val="204"/>
    </font>
    <font>
      <sz val="10"/>
      <name val="Arial Cyr"/>
    </font>
    <font>
      <b/>
      <sz val="10"/>
      <color theme="1"/>
      <name val="Calibri"/>
      <family val="2"/>
      <charset val="204"/>
      <scheme val="minor"/>
    </font>
    <font>
      <sz val="12"/>
      <color theme="1"/>
      <name val="Times New Roman"/>
      <family val="1"/>
      <charset val="204"/>
    </font>
    <font>
      <b/>
      <sz val="12"/>
      <color theme="1"/>
      <name val="Times New Roman"/>
      <family val="1"/>
      <charset val="204"/>
    </font>
    <font>
      <sz val="12"/>
      <color theme="1"/>
      <name val="Calibri"/>
      <family val="2"/>
      <scheme val="minor"/>
    </font>
    <font>
      <sz val="12"/>
      <color rgb="FF000000"/>
      <name val="Times New Roman"/>
      <family val="1"/>
      <charset val="204"/>
    </font>
    <font>
      <b/>
      <sz val="12"/>
      <color theme="1"/>
      <name val="Calibri"/>
      <family val="2"/>
      <charset val="204"/>
      <scheme val="minor"/>
    </font>
    <font>
      <sz val="12"/>
      <name val="Arial Cyr"/>
      <family val="2"/>
      <charset val="204"/>
    </font>
    <font>
      <sz val="8"/>
      <name val="Calibri"/>
      <family val="2"/>
      <scheme val="minor"/>
    </font>
    <font>
      <sz val="11"/>
      <name val="Calibri"/>
      <family val="2"/>
      <scheme val="minor"/>
    </font>
    <font>
      <i/>
      <sz val="14"/>
      <name val="Times New Roman"/>
      <family val="1"/>
      <charset val="204"/>
    </font>
    <font>
      <b/>
      <sz val="14"/>
      <color theme="1"/>
      <name val="Times New Roman"/>
      <family val="1"/>
      <charset val="204"/>
    </font>
    <font>
      <sz val="13"/>
      <color theme="1"/>
      <name val="Times New Roman"/>
      <family val="1"/>
      <charset val="204"/>
    </font>
    <font>
      <sz val="11"/>
      <color theme="1"/>
      <name val="Times New Roman"/>
      <family val="1"/>
      <charset val="204"/>
    </font>
    <font>
      <sz val="10"/>
      <color theme="1"/>
      <name val="Times New Roman"/>
      <family val="1"/>
      <charset val="204"/>
    </font>
    <font>
      <sz val="11"/>
      <color indexed="8"/>
      <name val="Times New Roman"/>
      <family val="1"/>
      <charset val="204"/>
    </font>
    <font>
      <i/>
      <sz val="12"/>
      <name val="Times New Roman"/>
      <family val="1"/>
      <charset val="204"/>
    </font>
    <font>
      <b/>
      <sz val="16"/>
      <name val="Times New Roman"/>
      <family val="1"/>
      <charset val="204"/>
    </font>
    <font>
      <b/>
      <sz val="10"/>
      <color theme="1"/>
      <name val="Times New Roman"/>
      <family val="1"/>
      <charset val="204"/>
    </font>
    <font>
      <i/>
      <sz val="12"/>
      <color theme="1"/>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FFCC"/>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auto="1"/>
      </left>
      <right/>
      <top/>
      <bottom style="thin">
        <color indexed="64"/>
      </bottom>
      <diagonal/>
    </border>
    <border>
      <left style="thin">
        <color auto="1"/>
      </left>
      <right style="thin">
        <color auto="1"/>
      </right>
      <top style="thin">
        <color auto="1"/>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8">
    <xf numFmtId="0" fontId="0" fillId="0" borderId="0"/>
    <xf numFmtId="0" fontId="2" fillId="0" borderId="0"/>
    <xf numFmtId="0" fontId="5" fillId="0" borderId="0"/>
    <xf numFmtId="0" fontId="6" fillId="0" borderId="0"/>
    <xf numFmtId="0" fontId="1" fillId="0" borderId="0"/>
    <xf numFmtId="43" fontId="2" fillId="0" borderId="0" applyFont="0" applyFill="0" applyBorder="0" applyAlignment="0" applyProtection="0"/>
    <xf numFmtId="0" fontId="6" fillId="0" borderId="0"/>
    <xf numFmtId="0" fontId="2" fillId="0" borderId="0"/>
  </cellStyleXfs>
  <cellXfs count="299">
    <xf numFmtId="0" fontId="0" fillId="0" borderId="0" xfId="0"/>
    <xf numFmtId="0" fontId="4" fillId="0" borderId="0" xfId="0" applyFont="1" applyAlignment="1">
      <alignment vertical="top" wrapText="1"/>
    </xf>
    <xf numFmtId="0" fontId="4" fillId="0" borderId="0" xfId="0" applyFont="1" applyAlignment="1">
      <alignment horizontal="left" vertical="top" wrapText="1"/>
    </xf>
    <xf numFmtId="0" fontId="3" fillId="0" borderId="0" xfId="0" applyFont="1" applyAlignment="1">
      <alignment horizontal="center" vertical="top" wrapText="1"/>
    </xf>
    <xf numFmtId="0" fontId="4" fillId="2" borderId="0" xfId="0" applyFont="1" applyFill="1" applyAlignment="1">
      <alignment horizontal="left" vertical="top" wrapText="1"/>
    </xf>
    <xf numFmtId="0" fontId="4" fillId="2" borderId="0" xfId="0" applyFont="1" applyFill="1" applyAlignment="1">
      <alignment vertical="top" wrapText="1"/>
    </xf>
    <xf numFmtId="0" fontId="6" fillId="0" borderId="0" xfId="0" applyFont="1"/>
    <xf numFmtId="0" fontId="13" fillId="0" borderId="0" xfId="0" applyFont="1"/>
    <xf numFmtId="0" fontId="12" fillId="0" borderId="15" xfId="0" applyFont="1" applyBorder="1" applyAlignment="1">
      <alignment horizontal="center" vertical="center" wrapText="1"/>
    </xf>
    <xf numFmtId="0" fontId="6" fillId="0" borderId="0" xfId="0" applyFont="1" applyAlignment="1">
      <alignment horizontal="center" vertical="center"/>
    </xf>
    <xf numFmtId="0" fontId="11" fillId="0" borderId="0" xfId="0" applyFont="1" applyAlignment="1">
      <alignment horizontal="center" vertical="center"/>
    </xf>
    <xf numFmtId="2" fontId="6" fillId="0" borderId="0" xfId="0" applyNumberFormat="1" applyFont="1" applyAlignment="1">
      <alignment horizontal="center" vertical="center"/>
    </xf>
    <xf numFmtId="2" fontId="12" fillId="0" borderId="0" xfId="0" applyNumberFormat="1" applyFont="1" applyAlignment="1">
      <alignment horizontal="center" vertical="center"/>
    </xf>
    <xf numFmtId="0" fontId="13" fillId="0" borderId="0" xfId="0" applyFont="1" applyAlignment="1">
      <alignment horizontal="center" vertical="center"/>
    </xf>
    <xf numFmtId="165" fontId="6" fillId="0" borderId="0" xfId="0" applyNumberFormat="1"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xf>
    <xf numFmtId="0" fontId="14" fillId="0" borderId="15" xfId="0" applyFont="1" applyBorder="1" applyAlignment="1">
      <alignment horizontal="left" vertical="top" wrapText="1"/>
    </xf>
    <xf numFmtId="0" fontId="0" fillId="0" borderId="0" xfId="0" applyAlignment="1">
      <alignment horizontal="center"/>
    </xf>
    <xf numFmtId="0" fontId="16" fillId="0" borderId="0" xfId="0" applyFont="1" applyAlignment="1">
      <alignment wrapText="1"/>
    </xf>
    <xf numFmtId="2" fontId="16" fillId="0" borderId="0" xfId="0" applyNumberFormat="1" applyFont="1" applyAlignment="1">
      <alignment horizontal="left"/>
    </xf>
    <xf numFmtId="2" fontId="16" fillId="0" borderId="0" xfId="0" applyNumberFormat="1" applyFont="1" applyAlignment="1">
      <alignment horizontal="right"/>
    </xf>
    <xf numFmtId="0" fontId="15" fillId="2" borderId="15" xfId="0" applyFont="1" applyFill="1" applyBorder="1" applyAlignment="1">
      <alignment vertical="top" wrapText="1"/>
    </xf>
    <xf numFmtId="0" fontId="0" fillId="2" borderId="0" xfId="0" applyFill="1"/>
    <xf numFmtId="0" fontId="14" fillId="2" borderId="15" xfId="0" applyFont="1" applyFill="1" applyBorder="1" applyAlignment="1">
      <alignment vertical="top" wrapText="1"/>
    </xf>
    <xf numFmtId="0" fontId="14" fillId="0" borderId="15" xfId="0" applyFont="1" applyBorder="1" applyAlignment="1">
      <alignment vertical="top" wrapText="1"/>
    </xf>
    <xf numFmtId="0" fontId="15" fillId="0" borderId="15" xfId="0" applyFont="1" applyBorder="1" applyAlignment="1">
      <alignment vertical="top" wrapText="1"/>
    </xf>
    <xf numFmtId="0" fontId="7" fillId="0" borderId="0" xfId="0" applyFont="1" applyAlignment="1">
      <alignment horizontal="center" vertical="center" wrapText="1"/>
    </xf>
    <xf numFmtId="0" fontId="7" fillId="0" borderId="0" xfId="0" applyFont="1" applyAlignment="1">
      <alignment horizontal="left" vertical="top" wrapText="1"/>
    </xf>
    <xf numFmtId="4" fontId="7" fillId="0" borderId="0" xfId="0" applyNumberFormat="1" applyFont="1" applyAlignment="1">
      <alignment horizontal="center" vertical="center" wrapText="1"/>
    </xf>
    <xf numFmtId="164" fontId="26" fillId="2" borderId="0" xfId="0" applyNumberFormat="1" applyFont="1" applyFill="1"/>
    <xf numFmtId="0" fontId="26" fillId="2" borderId="0" xfId="0" applyFont="1" applyFill="1"/>
    <xf numFmtId="0" fontId="16" fillId="0" borderId="0" xfId="0" applyFont="1" applyAlignment="1">
      <alignment vertical="center" wrapText="1"/>
    </xf>
    <xf numFmtId="0" fontId="16" fillId="2" borderId="0" xfId="0" applyFont="1" applyFill="1" applyAlignment="1">
      <alignment vertical="center" wrapText="1"/>
    </xf>
    <xf numFmtId="166" fontId="7" fillId="2" borderId="2"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166" fontId="10" fillId="2" borderId="2"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xf>
    <xf numFmtId="0" fontId="3" fillId="2" borderId="0" xfId="0" applyFont="1" applyFill="1" applyAlignment="1">
      <alignment vertical="top" wrapText="1"/>
    </xf>
    <xf numFmtId="0" fontId="4" fillId="2" borderId="0" xfId="0" applyFont="1" applyFill="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center" vertical="center" wrapText="1"/>
    </xf>
    <xf numFmtId="4" fontId="7" fillId="2" borderId="0" xfId="0" applyNumberFormat="1" applyFont="1" applyFill="1" applyAlignment="1">
      <alignment horizontal="center" vertical="center" wrapText="1"/>
    </xf>
    <xf numFmtId="0" fontId="4" fillId="4" borderId="0" xfId="0" applyFont="1" applyFill="1" applyAlignment="1">
      <alignment vertical="top" wrapText="1"/>
    </xf>
    <xf numFmtId="0" fontId="16" fillId="3" borderId="0" xfId="0" applyFont="1" applyFill="1" applyAlignment="1">
      <alignment vertical="center" wrapText="1"/>
    </xf>
    <xf numFmtId="166" fontId="19" fillId="2" borderId="2" xfId="0" applyNumberFormat="1" applyFont="1" applyFill="1" applyBorder="1" applyAlignment="1">
      <alignment horizontal="center" vertical="center"/>
    </xf>
    <xf numFmtId="0" fontId="4" fillId="3" borderId="0" xfId="0" applyFont="1" applyFill="1" applyAlignment="1">
      <alignment vertical="top" wrapText="1"/>
    </xf>
    <xf numFmtId="166" fontId="19" fillId="0" borderId="2" xfId="0" applyNumberFormat="1" applyFont="1" applyBorder="1" applyAlignment="1">
      <alignment horizontal="center" vertical="center"/>
    </xf>
    <xf numFmtId="166" fontId="14" fillId="0" borderId="2" xfId="0" applyNumberFormat="1" applyFont="1" applyBorder="1" applyAlignment="1">
      <alignment horizontal="center" vertical="center" wrapText="1"/>
    </xf>
    <xf numFmtId="166" fontId="14" fillId="0" borderId="16" xfId="0" applyNumberFormat="1" applyFont="1" applyBorder="1" applyAlignment="1">
      <alignment horizontal="center" vertical="center" wrapText="1"/>
    </xf>
    <xf numFmtId="166" fontId="14" fillId="2" borderId="2" xfId="0" applyNumberFormat="1" applyFont="1" applyFill="1" applyBorder="1" applyAlignment="1">
      <alignment horizontal="center" vertical="center" wrapText="1"/>
    </xf>
    <xf numFmtId="166" fontId="14" fillId="2" borderId="16" xfId="0" applyNumberFormat="1" applyFont="1" applyFill="1" applyBorder="1" applyAlignment="1">
      <alignment horizontal="center" vertical="center" wrapText="1"/>
    </xf>
    <xf numFmtId="166" fontId="15" fillId="0" borderId="2" xfId="0" applyNumberFormat="1" applyFont="1" applyBorder="1" applyAlignment="1">
      <alignment horizontal="center" vertical="center" wrapText="1"/>
    </xf>
    <xf numFmtId="166" fontId="15" fillId="0" borderId="16" xfId="0" applyNumberFormat="1" applyFont="1" applyBorder="1" applyAlignment="1">
      <alignment horizontal="center" vertical="center" wrapText="1"/>
    </xf>
    <xf numFmtId="166" fontId="15" fillId="2" borderId="2" xfId="0" applyNumberFormat="1" applyFont="1" applyFill="1" applyBorder="1" applyAlignment="1">
      <alignment horizontal="center" vertical="center" wrapText="1"/>
    </xf>
    <xf numFmtId="166" fontId="15" fillId="2" borderId="16"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top" wrapText="1"/>
    </xf>
    <xf numFmtId="166" fontId="33" fillId="2" borderId="2" xfId="0" applyNumberFormat="1" applyFont="1" applyFill="1" applyBorder="1" applyAlignment="1">
      <alignment horizontal="center" vertical="center" wrapText="1"/>
    </xf>
    <xf numFmtId="166" fontId="19" fillId="2" borderId="2" xfId="0" applyNumberFormat="1" applyFont="1" applyFill="1" applyBorder="1" applyAlignment="1">
      <alignment horizontal="center" vertical="center" wrapText="1"/>
    </xf>
    <xf numFmtId="3" fontId="7" fillId="6" borderId="2" xfId="0" applyNumberFormat="1" applyFont="1" applyFill="1" applyBorder="1" applyAlignment="1">
      <alignment horizontal="center" vertical="center" wrapText="1"/>
    </xf>
    <xf numFmtId="166" fontId="10" fillId="6" borderId="2" xfId="0" applyNumberFormat="1" applyFont="1" applyFill="1" applyBorder="1" applyAlignment="1">
      <alignment horizontal="center" vertical="center" wrapText="1"/>
    </xf>
    <xf numFmtId="166" fontId="7" fillId="6" borderId="2" xfId="0" applyNumberFormat="1" applyFont="1" applyFill="1" applyBorder="1" applyAlignment="1">
      <alignment horizontal="center" vertical="top" wrapText="1"/>
    </xf>
    <xf numFmtId="166" fontId="7" fillId="6" borderId="2" xfId="0" applyNumberFormat="1" applyFont="1" applyFill="1" applyBorder="1" applyAlignment="1">
      <alignment horizontal="center" vertical="center" wrapText="1"/>
    </xf>
    <xf numFmtId="166" fontId="19" fillId="6" borderId="2" xfId="0" applyNumberFormat="1" applyFont="1" applyFill="1" applyBorder="1" applyAlignment="1">
      <alignment horizontal="center" vertical="center"/>
    </xf>
    <xf numFmtId="166" fontId="7" fillId="6" borderId="2" xfId="0" applyNumberFormat="1" applyFont="1" applyFill="1" applyBorder="1" applyAlignment="1">
      <alignment horizontal="center" vertical="center"/>
    </xf>
    <xf numFmtId="0" fontId="26" fillId="0" borderId="0" xfId="0" applyFont="1" applyAlignment="1">
      <alignment horizontal="center"/>
    </xf>
    <xf numFmtId="0" fontId="14" fillId="0" borderId="2" xfId="0" applyFont="1" applyBorder="1" applyAlignment="1">
      <alignment horizontal="center" vertical="center" wrapText="1"/>
    </xf>
    <xf numFmtId="0" fontId="9" fillId="0" borderId="14" xfId="0" applyFont="1" applyBorder="1" applyAlignment="1">
      <alignment horizontal="center" vertical="center" wrapText="1"/>
    </xf>
    <xf numFmtId="166" fontId="19" fillId="6" borderId="2" xfId="0" applyNumberFormat="1" applyFont="1" applyFill="1" applyBorder="1" applyAlignment="1">
      <alignment horizontal="center" vertical="center" wrapText="1"/>
    </xf>
    <xf numFmtId="166" fontId="7" fillId="6" borderId="0" xfId="0" applyNumberFormat="1" applyFont="1" applyFill="1" applyAlignment="1">
      <alignment horizontal="center" vertical="center" wrapText="1"/>
    </xf>
    <xf numFmtId="0" fontId="12"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0" fontId="14" fillId="2"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2" borderId="2" xfId="0" applyFont="1" applyFill="1" applyBorder="1" applyAlignment="1">
      <alignment horizontal="center" vertical="center" wrapText="1"/>
    </xf>
    <xf numFmtId="1" fontId="12" fillId="0" borderId="16" xfId="0" applyNumberFormat="1" applyFont="1" applyBorder="1" applyAlignment="1">
      <alignment horizontal="center" vertical="center" wrapText="1"/>
    </xf>
    <xf numFmtId="0" fontId="15" fillId="3" borderId="17" xfId="0" applyFont="1" applyFill="1" applyBorder="1" applyAlignment="1">
      <alignment horizontal="center" vertical="top" wrapText="1"/>
    </xf>
    <xf numFmtId="0" fontId="15" fillId="3" borderId="18" xfId="0" applyFont="1" applyFill="1" applyBorder="1" applyAlignment="1">
      <alignment horizontal="center" vertical="center" wrapText="1"/>
    </xf>
    <xf numFmtId="165" fontId="15" fillId="3" borderId="18" xfId="0" applyNumberFormat="1" applyFont="1" applyFill="1" applyBorder="1" applyAlignment="1">
      <alignment horizontal="center" vertical="center" wrapText="1"/>
    </xf>
    <xf numFmtId="0" fontId="35" fillId="0" borderId="15" xfId="0" applyFont="1" applyBorder="1" applyAlignment="1">
      <alignment horizontal="center" vertical="center" wrapText="1"/>
    </xf>
    <xf numFmtId="0" fontId="31" fillId="0" borderId="2" xfId="0" applyFont="1" applyBorder="1" applyAlignment="1">
      <alignment horizontal="center" vertical="center" wrapText="1"/>
    </xf>
    <xf numFmtId="4" fontId="14" fillId="6" borderId="2" xfId="0" applyNumberFormat="1" applyFont="1" applyFill="1" applyBorder="1" applyAlignment="1">
      <alignment horizontal="center" vertical="center" wrapText="1"/>
    </xf>
    <xf numFmtId="4" fontId="14" fillId="2" borderId="2" xfId="0" applyNumberFormat="1" applyFont="1" applyFill="1" applyBorder="1" applyAlignment="1">
      <alignment horizontal="center" vertical="center" wrapText="1"/>
    </xf>
    <xf numFmtId="0" fontId="31" fillId="0" borderId="0" xfId="0" applyFont="1"/>
    <xf numFmtId="166" fontId="10" fillId="5" borderId="2" xfId="0" applyNumberFormat="1" applyFont="1" applyFill="1" applyBorder="1" applyAlignment="1">
      <alignment horizontal="center" vertical="center" wrapText="1"/>
    </xf>
    <xf numFmtId="0" fontId="12" fillId="6" borderId="2" xfId="0" applyFont="1" applyFill="1" applyBorder="1" applyAlignment="1">
      <alignment horizontal="center" vertical="center" wrapText="1"/>
    </xf>
    <xf numFmtId="166" fontId="14" fillId="6" borderId="2" xfId="0" applyNumberFormat="1" applyFont="1" applyFill="1" applyBorder="1" applyAlignment="1">
      <alignment horizontal="center" vertical="center" wrapText="1"/>
    </xf>
    <xf numFmtId="166" fontId="15" fillId="6" borderId="2" xfId="0" applyNumberFormat="1" applyFont="1" applyFill="1" applyBorder="1" applyAlignment="1">
      <alignment horizontal="center" vertical="center" wrapText="1"/>
    </xf>
    <xf numFmtId="1" fontId="12" fillId="6" borderId="2" xfId="0" applyNumberFormat="1" applyFont="1" applyFill="1" applyBorder="1" applyAlignment="1">
      <alignment horizontal="center" vertical="center" wrapText="1"/>
    </xf>
    <xf numFmtId="0" fontId="4" fillId="2" borderId="0" xfId="0" applyFont="1" applyFill="1" applyAlignment="1">
      <alignment vertical="center" wrapText="1"/>
    </xf>
    <xf numFmtId="166" fontId="7" fillId="0" borderId="2" xfId="0" applyNumberFormat="1" applyFont="1" applyBorder="1" applyAlignment="1">
      <alignment horizontal="center" vertical="center" wrapText="1"/>
    </xf>
    <xf numFmtId="166" fontId="7" fillId="2" borderId="23" xfId="0" applyNumberFormat="1" applyFont="1" applyFill="1" applyBorder="1" applyAlignment="1">
      <alignment horizontal="center" vertical="center" wrapText="1"/>
    </xf>
    <xf numFmtId="166" fontId="7" fillId="6" borderId="23" xfId="0" applyNumberFormat="1" applyFont="1" applyFill="1" applyBorder="1" applyAlignment="1">
      <alignment horizontal="center" vertical="center" wrapText="1"/>
    </xf>
    <xf numFmtId="166" fontId="4" fillId="0" borderId="0" xfId="0" applyNumberFormat="1" applyFont="1" applyAlignment="1">
      <alignment horizontal="left" vertical="top" wrapText="1"/>
    </xf>
    <xf numFmtId="166" fontId="3" fillId="0" borderId="0" xfId="0" applyNumberFormat="1" applyFont="1" applyAlignment="1">
      <alignment horizontal="left" vertical="top" wrapText="1"/>
    </xf>
    <xf numFmtId="166" fontId="34" fillId="0" borderId="8" xfId="0" applyNumberFormat="1" applyFont="1" applyBorder="1" applyAlignment="1">
      <alignment horizontal="center" vertical="top" wrapText="1"/>
    </xf>
    <xf numFmtId="166" fontId="16" fillId="0" borderId="2" xfId="0" applyNumberFormat="1" applyFont="1" applyBorder="1" applyAlignment="1">
      <alignment horizontal="left" vertical="center" wrapText="1"/>
    </xf>
    <xf numFmtId="166" fontId="16" fillId="3" borderId="2" xfId="0" applyNumberFormat="1" applyFont="1" applyFill="1" applyBorder="1" applyAlignment="1">
      <alignment horizontal="left" vertical="center" wrapText="1"/>
    </xf>
    <xf numFmtId="166" fontId="7" fillId="2" borderId="2" xfId="0" applyNumberFormat="1" applyFont="1" applyFill="1" applyBorder="1" applyAlignment="1">
      <alignment horizontal="left" vertical="center" wrapText="1"/>
    </xf>
    <xf numFmtId="166" fontId="4" fillId="2" borderId="2" xfId="0" applyNumberFormat="1" applyFont="1" applyFill="1" applyBorder="1" applyAlignment="1">
      <alignment horizontal="left" vertical="top" wrapText="1"/>
    </xf>
    <xf numFmtId="166" fontId="7" fillId="2" borderId="2" xfId="0" applyNumberFormat="1" applyFont="1" applyFill="1" applyBorder="1" applyAlignment="1">
      <alignment horizontal="left" vertical="top" wrapText="1"/>
    </xf>
    <xf numFmtId="166" fontId="4" fillId="2" borderId="2" xfId="0" applyNumberFormat="1" applyFont="1" applyFill="1" applyBorder="1" applyAlignment="1">
      <alignment horizontal="center" vertical="center" wrapText="1" readingOrder="1"/>
    </xf>
    <xf numFmtId="166" fontId="4" fillId="6" borderId="2" xfId="0" applyNumberFormat="1" applyFont="1" applyFill="1" applyBorder="1" applyAlignment="1">
      <alignment horizontal="center" vertical="center" wrapText="1"/>
    </xf>
    <xf numFmtId="166" fontId="4" fillId="2" borderId="2" xfId="0" applyNumberFormat="1" applyFont="1" applyFill="1" applyBorder="1" applyAlignment="1">
      <alignment horizontal="center" vertical="center" wrapText="1"/>
    </xf>
    <xf numFmtId="166" fontId="4" fillId="2" borderId="2" xfId="0" applyNumberFormat="1" applyFont="1" applyFill="1" applyBorder="1" applyAlignment="1">
      <alignment horizontal="left" vertical="center" wrapText="1"/>
    </xf>
    <xf numFmtId="166" fontId="3" fillId="2" borderId="8" xfId="0" applyNumberFormat="1" applyFont="1" applyFill="1" applyBorder="1" applyAlignment="1">
      <alignment horizontal="center" vertical="center" wrapText="1"/>
    </xf>
    <xf numFmtId="166" fontId="4" fillId="2" borderId="2" xfId="0" applyNumberFormat="1" applyFont="1" applyFill="1" applyBorder="1" applyAlignment="1">
      <alignment vertical="center" wrapText="1"/>
    </xf>
    <xf numFmtId="166" fontId="7" fillId="2" borderId="6" xfId="0" applyNumberFormat="1" applyFont="1" applyFill="1" applyBorder="1" applyAlignment="1">
      <alignment horizontal="center" vertical="top" wrapText="1"/>
    </xf>
    <xf numFmtId="166" fontId="7" fillId="6" borderId="5" xfId="0" applyNumberFormat="1" applyFont="1" applyFill="1" applyBorder="1" applyAlignment="1">
      <alignment horizontal="center" vertical="center" wrapText="1"/>
    </xf>
    <xf numFmtId="166" fontId="7" fillId="2" borderId="5" xfId="0" applyNumberFormat="1" applyFont="1" applyFill="1" applyBorder="1" applyAlignment="1">
      <alignment horizontal="center" vertical="center" wrapText="1"/>
    </xf>
    <xf numFmtId="166" fontId="7" fillId="2" borderId="7" xfId="0" applyNumberFormat="1" applyFont="1" applyFill="1" applyBorder="1" applyAlignment="1">
      <alignment horizontal="center" vertical="top" wrapText="1"/>
    </xf>
    <xf numFmtId="166" fontId="32" fillId="0" borderId="2" xfId="0" applyNumberFormat="1" applyFont="1" applyBorder="1" applyAlignment="1">
      <alignment horizontal="center" vertical="center" wrapText="1"/>
    </xf>
    <xf numFmtId="166" fontId="4" fillId="0" borderId="2" xfId="0" applyNumberFormat="1" applyFont="1" applyBorder="1" applyAlignment="1">
      <alignment horizontal="center" vertical="center" wrapText="1"/>
    </xf>
    <xf numFmtId="166" fontId="7" fillId="2" borderId="3" xfId="0" applyNumberFormat="1" applyFont="1" applyFill="1" applyBorder="1" applyAlignment="1">
      <alignment horizontal="left" vertical="top" wrapText="1"/>
    </xf>
    <xf numFmtId="166" fontId="16" fillId="2" borderId="2" xfId="0" applyNumberFormat="1" applyFont="1" applyFill="1" applyBorder="1" applyAlignment="1">
      <alignment horizontal="left" vertical="center" wrapText="1"/>
    </xf>
    <xf numFmtId="166" fontId="19" fillId="0" borderId="2" xfId="0" applyNumberFormat="1" applyFont="1" applyBorder="1" applyAlignment="1">
      <alignment horizontal="center" vertical="center" wrapText="1"/>
    </xf>
    <xf numFmtId="166" fontId="31" fillId="6" borderId="2" xfId="0" applyNumberFormat="1" applyFont="1" applyFill="1" applyBorder="1" applyAlignment="1">
      <alignment horizontal="center" vertical="center" wrapText="1"/>
    </xf>
    <xf numFmtId="166" fontId="31" fillId="0" borderId="2" xfId="0" applyNumberFormat="1" applyFont="1" applyBorder="1" applyAlignment="1">
      <alignment horizontal="center" vertical="center" wrapText="1"/>
    </xf>
    <xf numFmtId="166" fontId="31" fillId="0" borderId="3" xfId="0" applyNumberFormat="1" applyFont="1" applyBorder="1" applyAlignment="1">
      <alignment horizontal="center" vertical="center" wrapText="1"/>
    </xf>
    <xf numFmtId="166" fontId="31" fillId="6" borderId="3" xfId="0" applyNumberFormat="1" applyFont="1" applyFill="1" applyBorder="1" applyAlignment="1">
      <alignment horizontal="center" vertical="center" wrapText="1"/>
    </xf>
    <xf numFmtId="166" fontId="4" fillId="2" borderId="23" xfId="0" applyNumberFormat="1" applyFont="1" applyFill="1" applyBorder="1" applyAlignment="1">
      <alignment horizontal="center" vertical="center" wrapText="1"/>
    </xf>
    <xf numFmtId="166" fontId="7" fillId="2" borderId="6" xfId="0" applyNumberFormat="1" applyFont="1" applyFill="1" applyBorder="1" applyAlignment="1">
      <alignment horizontal="center" vertical="center" wrapText="1"/>
    </xf>
    <xf numFmtId="166" fontId="7" fillId="2" borderId="2" xfId="2" applyNumberFormat="1" applyFont="1" applyFill="1" applyBorder="1" applyAlignment="1" applyProtection="1">
      <alignment horizontal="center" vertical="center" wrapText="1"/>
      <protection locked="0"/>
    </xf>
    <xf numFmtId="166" fontId="7" fillId="2" borderId="2" xfId="2" applyNumberFormat="1" applyFont="1" applyFill="1" applyBorder="1" applyAlignment="1">
      <alignment horizontal="center" vertical="center" wrapText="1"/>
    </xf>
    <xf numFmtId="166" fontId="7" fillId="2" borderId="6" xfId="2" applyNumberFormat="1" applyFont="1" applyFill="1" applyBorder="1" applyAlignment="1">
      <alignment horizontal="center" vertical="center" wrapText="1"/>
    </xf>
    <xf numFmtId="166" fontId="7" fillId="6" borderId="23" xfId="0" applyNumberFormat="1" applyFont="1" applyFill="1" applyBorder="1" applyAlignment="1">
      <alignment horizontal="center" vertical="top" wrapText="1"/>
    </xf>
    <xf numFmtId="166" fontId="7" fillId="2" borderId="23" xfId="0" applyNumberFormat="1" applyFont="1" applyFill="1" applyBorder="1" applyAlignment="1">
      <alignment horizontal="center" vertical="top" wrapText="1"/>
    </xf>
    <xf numFmtId="166" fontId="7" fillId="2" borderId="2" xfId="1" applyNumberFormat="1" applyFont="1" applyFill="1" applyBorder="1" applyAlignment="1" applyProtection="1">
      <alignment horizontal="center" vertical="center" wrapText="1"/>
      <protection locked="0"/>
    </xf>
    <xf numFmtId="166" fontId="10" fillId="6" borderId="2" xfId="0" applyNumberFormat="1" applyFont="1" applyFill="1" applyBorder="1" applyAlignment="1">
      <alignment horizontal="center" vertical="top" wrapText="1"/>
    </xf>
    <xf numFmtId="166" fontId="4" fillId="3" borderId="2" xfId="0" applyNumberFormat="1" applyFont="1" applyFill="1" applyBorder="1" applyAlignment="1">
      <alignment horizontal="left" vertical="top" wrapText="1"/>
    </xf>
    <xf numFmtId="166" fontId="8" fillId="2" borderId="2" xfId="0" applyNumberFormat="1" applyFont="1" applyFill="1" applyBorder="1" applyAlignment="1">
      <alignment horizontal="center" vertical="center" wrapText="1"/>
    </xf>
    <xf numFmtId="166" fontId="8" fillId="6" borderId="2" xfId="0" applyNumberFormat="1" applyFont="1" applyFill="1" applyBorder="1" applyAlignment="1">
      <alignment horizontal="center" vertical="center" wrapText="1"/>
    </xf>
    <xf numFmtId="166" fontId="29" fillId="2" borderId="2" xfId="0" applyNumberFormat="1" applyFont="1" applyFill="1" applyBorder="1" applyAlignment="1">
      <alignment horizontal="center" vertical="center" wrapText="1"/>
    </xf>
    <xf numFmtId="166" fontId="19" fillId="0" borderId="2" xfId="0" applyNumberFormat="1" applyFont="1" applyBorder="1" applyAlignment="1">
      <alignment horizontal="center" vertical="top" wrapText="1"/>
    </xf>
    <xf numFmtId="166" fontId="19" fillId="6" borderId="2" xfId="0" applyNumberFormat="1" applyFont="1" applyFill="1" applyBorder="1" applyAlignment="1">
      <alignment horizontal="center" vertical="top"/>
    </xf>
    <xf numFmtId="166" fontId="19" fillId="0" borderId="2" xfId="0" applyNumberFormat="1" applyFont="1" applyBorder="1" applyAlignment="1">
      <alignment horizontal="center" vertical="top"/>
    </xf>
    <xf numFmtId="166" fontId="20" fillId="6" borderId="2" xfId="0" applyNumberFormat="1" applyFont="1" applyFill="1" applyBorder="1" applyAlignment="1">
      <alignment horizontal="center" vertical="center"/>
    </xf>
    <xf numFmtId="166" fontId="20" fillId="2" borderId="2" xfId="0" applyNumberFormat="1" applyFont="1" applyFill="1" applyBorder="1" applyAlignment="1">
      <alignment horizontal="center" vertical="center"/>
    </xf>
    <xf numFmtId="166" fontId="3" fillId="2" borderId="2" xfId="0" applyNumberFormat="1" applyFont="1" applyFill="1" applyBorder="1" applyAlignment="1">
      <alignment horizontal="left" vertical="top" wrapText="1"/>
    </xf>
    <xf numFmtId="166" fontId="21" fillId="2" borderId="11" xfId="0" applyNumberFormat="1" applyFont="1" applyFill="1" applyBorder="1" applyAlignment="1">
      <alignment vertical="top" wrapText="1"/>
    </xf>
    <xf numFmtId="166" fontId="19" fillId="6" borderId="2" xfId="5" applyNumberFormat="1" applyFont="1" applyFill="1" applyBorder="1" applyAlignment="1">
      <alignment horizontal="center" vertical="center" wrapText="1"/>
    </xf>
    <xf numFmtId="166" fontId="19" fillId="0" borderId="2" xfId="5" applyNumberFormat="1" applyFont="1" applyFill="1" applyBorder="1" applyAlignment="1">
      <alignment horizontal="center" vertical="center" wrapText="1"/>
    </xf>
    <xf numFmtId="166" fontId="7" fillId="2" borderId="23" xfId="0" applyNumberFormat="1" applyFont="1" applyFill="1" applyBorder="1" applyAlignment="1">
      <alignment horizontal="left" vertical="top" wrapText="1"/>
    </xf>
    <xf numFmtId="166" fontId="21" fillId="2" borderId="8" xfId="0" applyNumberFormat="1" applyFont="1" applyFill="1" applyBorder="1" applyAlignment="1">
      <alignment vertical="top" wrapText="1"/>
    </xf>
    <xf numFmtId="166" fontId="20" fillId="2" borderId="9" xfId="0" applyNumberFormat="1" applyFont="1" applyFill="1" applyBorder="1" applyAlignment="1">
      <alignment vertical="top" wrapText="1"/>
    </xf>
    <xf numFmtId="166" fontId="20" fillId="2" borderId="10" xfId="0" applyNumberFormat="1" applyFont="1" applyFill="1" applyBorder="1" applyAlignment="1">
      <alignment vertical="top" wrapText="1"/>
    </xf>
    <xf numFmtId="166" fontId="20" fillId="2" borderId="10" xfId="0" applyNumberFormat="1" applyFont="1" applyFill="1" applyBorder="1" applyAlignment="1">
      <alignment horizontal="center" vertical="top" wrapText="1"/>
    </xf>
    <xf numFmtId="166" fontId="19" fillId="2" borderId="6" xfId="0" applyNumberFormat="1" applyFont="1" applyFill="1" applyBorder="1" applyAlignment="1">
      <alignment horizontal="center" vertical="center" wrapText="1"/>
    </xf>
    <xf numFmtId="166" fontId="22" fillId="2" borderId="0" xfId="0" applyNumberFormat="1" applyFont="1" applyFill="1" applyAlignment="1">
      <alignment horizontal="center" vertical="center" wrapText="1"/>
    </xf>
    <xf numFmtId="166" fontId="22" fillId="2" borderId="2" xfId="0" applyNumberFormat="1" applyFont="1" applyFill="1" applyBorder="1" applyAlignment="1">
      <alignment horizontal="center" vertical="center" wrapText="1"/>
    </xf>
    <xf numFmtId="166" fontId="19" fillId="2" borderId="2" xfId="5" applyNumberFormat="1" applyFont="1" applyFill="1" applyBorder="1" applyAlignment="1">
      <alignment horizontal="center" vertical="center" wrapText="1"/>
    </xf>
    <xf numFmtId="166" fontId="19" fillId="2" borderId="23" xfId="0" applyNumberFormat="1" applyFont="1" applyFill="1" applyBorder="1" applyAlignment="1">
      <alignment horizontal="center" vertical="center" wrapText="1"/>
    </xf>
    <xf numFmtId="166" fontId="20" fillId="2" borderId="6" xfId="0" applyNumberFormat="1" applyFont="1" applyFill="1" applyBorder="1" applyAlignment="1">
      <alignment horizontal="center" vertical="center" wrapText="1"/>
    </xf>
    <xf numFmtId="166" fontId="21" fillId="2" borderId="8" xfId="0" applyNumberFormat="1" applyFont="1" applyFill="1" applyBorder="1" applyAlignment="1">
      <alignment horizontal="center" vertical="top" wrapText="1"/>
    </xf>
    <xf numFmtId="3" fontId="10" fillId="2" borderId="2"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xf>
    <xf numFmtId="3" fontId="7" fillId="2" borderId="6" xfId="0" applyNumberFormat="1" applyFont="1" applyFill="1" applyBorder="1" applyAlignment="1">
      <alignment horizontal="center" vertical="center" wrapText="1"/>
    </xf>
    <xf numFmtId="3" fontId="24" fillId="2" borderId="2" xfId="0" applyNumberFormat="1" applyFont="1" applyFill="1" applyBorder="1" applyAlignment="1">
      <alignment horizontal="center" vertical="center"/>
    </xf>
    <xf numFmtId="3" fontId="19" fillId="2" borderId="2" xfId="0" applyNumberFormat="1" applyFont="1" applyFill="1" applyBorder="1" applyAlignment="1">
      <alignment horizontal="center" vertical="center"/>
    </xf>
    <xf numFmtId="3" fontId="7" fillId="2" borderId="6" xfId="0" applyNumberFormat="1" applyFont="1" applyFill="1" applyBorder="1" applyAlignment="1">
      <alignment horizontal="center" vertical="center"/>
    </xf>
    <xf numFmtId="3" fontId="7" fillId="2" borderId="0" xfId="0" applyNumberFormat="1" applyFont="1" applyFill="1" applyAlignment="1">
      <alignment horizontal="center" vertical="center" wrapText="1"/>
    </xf>
    <xf numFmtId="3" fontId="7" fillId="0" borderId="0" xfId="0" applyNumberFormat="1" applyFont="1" applyAlignment="1">
      <alignment horizontal="center" vertical="center" wrapText="1"/>
    </xf>
    <xf numFmtId="165" fontId="19" fillId="0" borderId="2" xfId="0" applyNumberFormat="1" applyFont="1" applyBorder="1" applyAlignment="1">
      <alignment horizontal="center" vertical="center"/>
    </xf>
    <xf numFmtId="3" fontId="7" fillId="2" borderId="2" xfId="0" applyNumberFormat="1" applyFont="1" applyFill="1" applyBorder="1" applyAlignment="1">
      <alignment horizontal="center" vertical="top" wrapText="1"/>
    </xf>
    <xf numFmtId="3" fontId="4" fillId="0" borderId="2" xfId="0" applyNumberFormat="1" applyFont="1" applyBorder="1" applyAlignment="1">
      <alignment horizontal="center" vertical="top" wrapText="1"/>
    </xf>
    <xf numFmtId="3" fontId="4" fillId="0" borderId="0" xfId="0" applyNumberFormat="1" applyFont="1" applyAlignment="1">
      <alignment horizontal="center" vertical="top" wrapText="1"/>
    </xf>
    <xf numFmtId="165" fontId="19" fillId="2" borderId="2" xfId="0" applyNumberFormat="1" applyFont="1" applyFill="1" applyBorder="1" applyAlignment="1">
      <alignment horizontal="center" vertical="center"/>
    </xf>
    <xf numFmtId="0" fontId="7" fillId="2" borderId="2" xfId="0" applyFont="1" applyFill="1" applyBorder="1" applyAlignment="1">
      <alignment horizontal="center" vertical="center" wrapText="1"/>
    </xf>
    <xf numFmtId="0" fontId="19" fillId="2" borderId="2" xfId="0" applyFont="1" applyFill="1" applyBorder="1" applyAlignment="1">
      <alignment horizontal="center" vertical="center" wrapText="1"/>
    </xf>
    <xf numFmtId="166" fontId="4" fillId="2" borderId="23" xfId="0" applyNumberFormat="1" applyFont="1" applyFill="1" applyBorder="1" applyAlignment="1">
      <alignment vertical="center" wrapText="1"/>
    </xf>
    <xf numFmtId="0" fontId="7" fillId="0" borderId="2" xfId="0" applyFont="1" applyBorder="1" applyAlignment="1">
      <alignment horizontal="center" vertical="center" wrapText="1"/>
    </xf>
    <xf numFmtId="3" fontId="7" fillId="2" borderId="23" xfId="0" applyNumberFormat="1" applyFont="1" applyFill="1" applyBorder="1" applyAlignment="1">
      <alignment horizontal="center" vertical="center" wrapText="1"/>
    </xf>
    <xf numFmtId="0" fontId="29" fillId="0" borderId="0" xfId="0" applyFont="1" applyAlignment="1">
      <alignment horizontal="justify" vertical="center"/>
    </xf>
    <xf numFmtId="3" fontId="4" fillId="2" borderId="2" xfId="0" applyNumberFormat="1" applyFont="1" applyFill="1" applyBorder="1" applyAlignment="1">
      <alignment horizontal="center" vertical="center" wrapText="1"/>
    </xf>
    <xf numFmtId="3" fontId="4" fillId="2" borderId="2" xfId="0" applyNumberFormat="1" applyFont="1" applyFill="1" applyBorder="1" applyAlignment="1">
      <alignment vertical="center" wrapText="1"/>
    </xf>
    <xf numFmtId="3" fontId="7" fillId="0" borderId="2" xfId="0" applyNumberFormat="1" applyFont="1" applyBorder="1" applyAlignment="1">
      <alignment horizontal="center" vertical="center" wrapText="1"/>
    </xf>
    <xf numFmtId="3" fontId="4" fillId="0" borderId="8" xfId="0" applyNumberFormat="1" applyFont="1" applyBorder="1" applyAlignment="1">
      <alignment horizontal="center" vertical="center" wrapText="1"/>
    </xf>
    <xf numFmtId="3" fontId="4" fillId="0" borderId="7" xfId="0" applyNumberFormat="1" applyFont="1" applyBorder="1" applyAlignment="1">
      <alignment horizontal="center" vertical="center" wrapText="1"/>
    </xf>
    <xf numFmtId="3" fontId="19" fillId="0" borderId="2" xfId="0" applyNumberFormat="1" applyFont="1" applyBorder="1" applyAlignment="1">
      <alignment horizontal="center" vertical="center" wrapText="1"/>
    </xf>
    <xf numFmtId="3" fontId="16" fillId="0" borderId="2" xfId="0" applyNumberFormat="1" applyFont="1" applyBorder="1" applyAlignment="1">
      <alignment horizontal="center" vertical="center" wrapText="1"/>
    </xf>
    <xf numFmtId="3" fontId="16" fillId="0" borderId="2" xfId="0" applyNumberFormat="1" applyFont="1" applyBorder="1" applyAlignment="1">
      <alignment horizontal="center" vertical="center"/>
    </xf>
    <xf numFmtId="3" fontId="16" fillId="0" borderId="2" xfId="0" applyNumberFormat="1" applyFont="1" applyBorder="1" applyAlignment="1">
      <alignment horizontal="left" vertical="center" wrapText="1"/>
    </xf>
    <xf numFmtId="3" fontId="16" fillId="0" borderId="2" xfId="0" applyNumberFormat="1" applyFont="1" applyBorder="1" applyAlignment="1">
      <alignment vertical="center" wrapText="1"/>
    </xf>
    <xf numFmtId="3" fontId="7" fillId="2" borderId="2" xfId="2" applyNumberFormat="1" applyFont="1" applyFill="1" applyBorder="1" applyAlignment="1">
      <alignment horizontal="center" vertical="center" wrapText="1"/>
    </xf>
    <xf numFmtId="3" fontId="9" fillId="0" borderId="2" xfId="0" applyNumberFormat="1" applyFont="1" applyBorder="1" applyAlignment="1">
      <alignment horizontal="center" vertical="center"/>
    </xf>
    <xf numFmtId="3" fontId="30" fillId="0" borderId="2" xfId="0" applyNumberFormat="1" applyFont="1" applyBorder="1" applyAlignment="1">
      <alignment horizontal="center" vertical="center"/>
    </xf>
    <xf numFmtId="3" fontId="30" fillId="0" borderId="2" xfId="0" applyNumberFormat="1" applyFont="1" applyBorder="1" applyAlignment="1">
      <alignment horizontal="center" vertical="center" wrapText="1"/>
    </xf>
    <xf numFmtId="3" fontId="19" fillId="2" borderId="2" xfId="0" applyNumberFormat="1" applyFont="1" applyFill="1" applyBorder="1" applyAlignment="1">
      <alignment horizontal="center" vertical="center" wrapText="1"/>
    </xf>
    <xf numFmtId="166" fontId="19" fillId="2" borderId="2" xfId="0" applyNumberFormat="1" applyFont="1" applyFill="1" applyBorder="1" applyAlignment="1">
      <alignment horizontal="center" vertical="top" wrapText="1"/>
    </xf>
    <xf numFmtId="166" fontId="19" fillId="2" borderId="2" xfId="0" applyNumberFormat="1" applyFont="1" applyFill="1" applyBorder="1" applyAlignment="1">
      <alignment horizontal="left" vertical="top" wrapText="1"/>
    </xf>
    <xf numFmtId="0" fontId="29" fillId="0" borderId="2" xfId="0" applyFont="1" applyBorder="1" applyAlignment="1">
      <alignment horizontal="justify" vertical="center"/>
    </xf>
    <xf numFmtId="0" fontId="4" fillId="2" borderId="2" xfId="0" applyFont="1" applyFill="1" applyBorder="1" applyAlignment="1">
      <alignment vertical="top" wrapText="1"/>
    </xf>
    <xf numFmtId="0" fontId="7" fillId="2" borderId="8" xfId="0" applyFont="1" applyFill="1" applyBorder="1" applyAlignment="1">
      <alignment horizontal="center" vertical="center" wrapText="1"/>
    </xf>
    <xf numFmtId="166" fontId="7" fillId="2" borderId="8" xfId="0" applyNumberFormat="1" applyFont="1" applyFill="1" applyBorder="1" applyAlignment="1">
      <alignment horizontal="center" vertical="top" wrapText="1"/>
    </xf>
    <xf numFmtId="0" fontId="24" fillId="2" borderId="8" xfId="0" applyFont="1" applyFill="1" applyBorder="1" applyAlignment="1">
      <alignment horizontal="center" vertical="center"/>
    </xf>
    <xf numFmtId="166" fontId="20" fillId="0" borderId="2" xfId="0" applyNumberFormat="1" applyFont="1" applyBorder="1" applyAlignment="1">
      <alignment horizontal="center" vertical="top" wrapText="1"/>
    </xf>
    <xf numFmtId="0" fontId="30" fillId="0" borderId="2" xfId="0" applyFont="1" applyBorder="1" applyAlignment="1">
      <alignment horizontal="center" vertical="center"/>
    </xf>
    <xf numFmtId="0" fontId="30" fillId="0" borderId="2" xfId="0" applyFont="1" applyBorder="1" applyAlignment="1">
      <alignment horizontal="center" vertical="center" wrapText="1"/>
    </xf>
    <xf numFmtId="0" fontId="19" fillId="2" borderId="2" xfId="0" applyFont="1" applyFill="1" applyBorder="1" applyAlignment="1">
      <alignment horizontal="center" vertical="center"/>
    </xf>
    <xf numFmtId="0" fontId="4" fillId="2" borderId="2" xfId="0" applyFont="1" applyFill="1" applyBorder="1" applyAlignment="1">
      <alignment horizontal="left" vertical="top" wrapText="1"/>
    </xf>
    <xf numFmtId="0" fontId="7" fillId="0" borderId="2" xfId="0" applyFont="1" applyBorder="1" applyAlignment="1">
      <alignment vertical="top" wrapText="1"/>
    </xf>
    <xf numFmtId="166" fontId="30" fillId="2" borderId="2" xfId="0" applyNumberFormat="1" applyFont="1" applyFill="1" applyBorder="1" applyAlignment="1">
      <alignment horizontal="left" vertical="top" wrapText="1"/>
    </xf>
    <xf numFmtId="165" fontId="17" fillId="0" borderId="0" xfId="0" applyNumberFormat="1" applyFont="1" applyAlignment="1">
      <alignment horizontal="center" vertical="center"/>
    </xf>
    <xf numFmtId="166" fontId="4" fillId="2" borderId="23" xfId="0" applyNumberFormat="1" applyFont="1" applyFill="1" applyBorder="1" applyAlignment="1">
      <alignment horizontal="center" vertical="center" wrapText="1"/>
    </xf>
    <xf numFmtId="166" fontId="4" fillId="2" borderId="8" xfId="0" applyNumberFormat="1" applyFont="1" applyFill="1" applyBorder="1" applyAlignment="1">
      <alignment horizontal="center" vertical="center" wrapText="1"/>
    </xf>
    <xf numFmtId="166" fontId="7" fillId="2" borderId="23" xfId="0" applyNumberFormat="1" applyFont="1" applyFill="1" applyBorder="1" applyAlignment="1">
      <alignment horizontal="center" vertical="top" wrapText="1"/>
    </xf>
    <xf numFmtId="166" fontId="7" fillId="2" borderId="7" xfId="0" applyNumberFormat="1" applyFont="1" applyFill="1" applyBorder="1" applyAlignment="1">
      <alignment horizontal="center" vertical="top" wrapText="1"/>
    </xf>
    <xf numFmtId="166" fontId="4" fillId="2" borderId="7" xfId="0" applyNumberFormat="1" applyFont="1" applyFill="1" applyBorder="1" applyAlignment="1">
      <alignment horizontal="center" vertical="center" wrapText="1"/>
    </xf>
    <xf numFmtId="166" fontId="7" fillId="2" borderId="6" xfId="0" applyNumberFormat="1" applyFont="1" applyFill="1" applyBorder="1" applyAlignment="1">
      <alignment horizontal="center" vertical="top" wrapText="1"/>
    </xf>
    <xf numFmtId="166" fontId="7" fillId="2" borderId="8" xfId="0" applyNumberFormat="1" applyFont="1" applyFill="1" applyBorder="1" applyAlignment="1">
      <alignment horizontal="center" vertical="top" wrapText="1"/>
    </xf>
    <xf numFmtId="166" fontId="11" fillId="3" borderId="3" xfId="0" applyNumberFormat="1" applyFont="1" applyFill="1" applyBorder="1" applyAlignment="1">
      <alignment horizontal="center" vertical="center" wrapText="1"/>
    </xf>
    <xf numFmtId="166" fontId="11" fillId="3" borderId="4" xfId="0" applyNumberFormat="1" applyFont="1" applyFill="1" applyBorder="1" applyAlignment="1">
      <alignment horizontal="center" vertical="center" wrapText="1"/>
    </xf>
    <xf numFmtId="166" fontId="11" fillId="3" borderId="5" xfId="0" applyNumberFormat="1" applyFont="1" applyFill="1" applyBorder="1" applyAlignment="1">
      <alignment horizontal="center" vertical="center" wrapText="1"/>
    </xf>
    <xf numFmtId="166" fontId="20" fillId="2" borderId="0" xfId="0" applyNumberFormat="1" applyFont="1" applyFill="1" applyAlignment="1">
      <alignment horizontal="center" vertical="center" wrapText="1"/>
    </xf>
    <xf numFmtId="166" fontId="21" fillId="2" borderId="0" xfId="0" applyNumberFormat="1" applyFont="1" applyFill="1" applyAlignment="1">
      <alignment horizontal="center" vertical="center" wrapText="1"/>
    </xf>
    <xf numFmtId="166" fontId="21" fillId="2" borderId="1" xfId="0" applyNumberFormat="1" applyFont="1" applyFill="1" applyBorder="1" applyAlignment="1">
      <alignment horizontal="center" vertical="center" wrapText="1"/>
    </xf>
    <xf numFmtId="166" fontId="27" fillId="2" borderId="3" xfId="0" applyNumberFormat="1" applyFont="1" applyFill="1" applyBorder="1" applyAlignment="1">
      <alignment horizontal="center" vertical="center" wrapText="1"/>
    </xf>
    <xf numFmtId="166" fontId="27" fillId="2" borderId="4" xfId="0" applyNumberFormat="1" applyFont="1" applyFill="1" applyBorder="1" applyAlignment="1">
      <alignment horizontal="center" vertical="center" wrapText="1"/>
    </xf>
    <xf numFmtId="166" fontId="27" fillId="2" borderId="5" xfId="0" applyNumberFormat="1" applyFont="1" applyFill="1" applyBorder="1" applyAlignment="1">
      <alignment horizontal="center" vertical="center" wrapText="1"/>
    </xf>
    <xf numFmtId="166" fontId="28" fillId="3" borderId="3" xfId="0" applyNumberFormat="1" applyFont="1" applyFill="1" applyBorder="1" applyAlignment="1">
      <alignment horizontal="center" vertical="center" wrapText="1"/>
    </xf>
    <xf numFmtId="166" fontId="28" fillId="3" borderId="4" xfId="0" applyNumberFormat="1" applyFont="1" applyFill="1" applyBorder="1" applyAlignment="1">
      <alignment horizontal="center" vertical="center" wrapText="1"/>
    </xf>
    <xf numFmtId="166" fontId="28" fillId="3" borderId="5"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top" wrapText="1"/>
    </xf>
    <xf numFmtId="166" fontId="7" fillId="2" borderId="23" xfId="0" applyNumberFormat="1" applyFont="1" applyFill="1" applyBorder="1" applyAlignment="1">
      <alignment horizontal="center" vertical="center" wrapText="1"/>
    </xf>
    <xf numFmtId="166" fontId="7" fillId="2" borderId="7" xfId="0" applyNumberFormat="1" applyFont="1" applyFill="1" applyBorder="1" applyAlignment="1">
      <alignment horizontal="center" vertical="center" wrapText="1"/>
    </xf>
    <xf numFmtId="166" fontId="7" fillId="2" borderId="8" xfId="0" applyNumberFormat="1" applyFont="1" applyFill="1" applyBorder="1" applyAlignment="1">
      <alignment horizontal="center" vertical="center" wrapText="1"/>
    </xf>
    <xf numFmtId="166" fontId="11" fillId="3" borderId="19" xfId="0" applyNumberFormat="1" applyFont="1" applyFill="1" applyBorder="1" applyAlignment="1">
      <alignment horizontal="center" vertical="center" wrapText="1"/>
    </xf>
    <xf numFmtId="166" fontId="11" fillId="3" borderId="20" xfId="0" applyNumberFormat="1" applyFont="1" applyFill="1" applyBorder="1" applyAlignment="1">
      <alignment horizontal="center" vertical="center" wrapText="1"/>
    </xf>
    <xf numFmtId="166" fontId="11" fillId="3" borderId="9" xfId="0" applyNumberFormat="1" applyFont="1" applyFill="1" applyBorder="1" applyAlignment="1">
      <alignment horizontal="center" vertical="center" wrapText="1"/>
    </xf>
    <xf numFmtId="166" fontId="7" fillId="2" borderId="2" xfId="0" applyNumberFormat="1" applyFont="1" applyFill="1" applyBorder="1" applyAlignment="1">
      <alignment horizontal="center" vertical="center" wrapText="1"/>
    </xf>
    <xf numFmtId="3" fontId="7" fillId="2" borderId="23" xfId="0" applyNumberFormat="1" applyFont="1" applyFill="1" applyBorder="1" applyAlignment="1">
      <alignment horizontal="center" vertical="center" wrapText="1"/>
    </xf>
    <xf numFmtId="3" fontId="7" fillId="2" borderId="7" xfId="0" applyNumberFormat="1" applyFont="1" applyFill="1" applyBorder="1" applyAlignment="1">
      <alignment horizontal="center" vertical="center" wrapText="1"/>
    </xf>
    <xf numFmtId="3" fontId="7" fillId="2" borderId="8" xfId="0" applyNumberFormat="1" applyFont="1" applyFill="1" applyBorder="1" applyAlignment="1">
      <alignment horizontal="center" vertical="center" wrapText="1"/>
    </xf>
    <xf numFmtId="166" fontId="7" fillId="2" borderId="6" xfId="0" applyNumberFormat="1" applyFont="1" applyFill="1" applyBorder="1" applyAlignment="1">
      <alignment vertical="top" wrapText="1"/>
    </xf>
    <xf numFmtId="166" fontId="7" fillId="2" borderId="7" xfId="0" applyNumberFormat="1" applyFont="1" applyFill="1" applyBorder="1" applyAlignment="1">
      <alignment vertical="top" wrapText="1"/>
    </xf>
    <xf numFmtId="166" fontId="21" fillId="2" borderId="8" xfId="0" applyNumberFormat="1" applyFont="1" applyFill="1" applyBorder="1" applyAlignment="1">
      <alignment vertical="top" wrapText="1"/>
    </xf>
    <xf numFmtId="166" fontId="19" fillId="2" borderId="9" xfId="0" applyNumberFormat="1" applyFont="1" applyFill="1" applyBorder="1" applyAlignment="1">
      <alignment horizontal="center" vertical="top" wrapText="1"/>
    </xf>
    <xf numFmtId="166" fontId="21" fillId="2" borderId="10" xfId="0" applyNumberFormat="1" applyFont="1" applyFill="1" applyBorder="1" applyAlignment="1">
      <alignment vertical="top" wrapText="1"/>
    </xf>
    <xf numFmtId="166" fontId="21" fillId="2" borderId="11" xfId="0" applyNumberFormat="1" applyFont="1" applyFill="1" applyBorder="1" applyAlignment="1">
      <alignment vertical="top" wrapText="1"/>
    </xf>
    <xf numFmtId="3" fontId="19" fillId="2" borderId="23" xfId="0" applyNumberFormat="1" applyFont="1" applyFill="1" applyBorder="1" applyAlignment="1">
      <alignment horizontal="center" vertical="center"/>
    </xf>
    <xf numFmtId="3" fontId="19" fillId="2" borderId="7" xfId="0" applyNumberFormat="1" applyFont="1" applyFill="1" applyBorder="1" applyAlignment="1">
      <alignment horizontal="center" vertical="center"/>
    </xf>
    <xf numFmtId="3" fontId="19" fillId="2" borderId="8" xfId="0" applyNumberFormat="1" applyFont="1" applyFill="1" applyBorder="1" applyAlignment="1">
      <alignment horizontal="center" vertical="center"/>
    </xf>
    <xf numFmtId="166" fontId="27" fillId="2" borderId="3" xfId="0" applyNumberFormat="1" applyFont="1" applyFill="1" applyBorder="1" applyAlignment="1">
      <alignment horizontal="center" vertical="top" wrapText="1"/>
    </xf>
    <xf numFmtId="166" fontId="27" fillId="2" borderId="4" xfId="0" applyNumberFormat="1" applyFont="1" applyFill="1" applyBorder="1" applyAlignment="1">
      <alignment horizontal="center" vertical="top" wrapText="1"/>
    </xf>
    <xf numFmtId="166" fontId="27" fillId="2" borderId="5" xfId="0" applyNumberFormat="1" applyFont="1" applyFill="1" applyBorder="1" applyAlignment="1">
      <alignment horizontal="center" vertical="top" wrapText="1"/>
    </xf>
    <xf numFmtId="166" fontId="34" fillId="0" borderId="23" xfId="0" applyNumberFormat="1" applyFont="1" applyBorder="1" applyAlignment="1">
      <alignment horizontal="center" vertical="top" wrapText="1"/>
    </xf>
    <xf numFmtId="166" fontId="34" fillId="0" borderId="7" xfId="0" applyNumberFormat="1" applyFont="1" applyBorder="1" applyAlignment="1">
      <alignment horizontal="center" vertical="top" wrapText="1"/>
    </xf>
    <xf numFmtId="166" fontId="34" fillId="0" borderId="8" xfId="0" applyNumberFormat="1" applyFont="1" applyBorder="1" applyAlignment="1">
      <alignment horizontal="center" vertical="top" wrapText="1"/>
    </xf>
    <xf numFmtId="166" fontId="7" fillId="2" borderId="19" xfId="0" applyNumberFormat="1" applyFont="1" applyFill="1" applyBorder="1" applyAlignment="1">
      <alignment horizontal="center" vertical="center" wrapText="1"/>
    </xf>
    <xf numFmtId="166" fontId="7" fillId="2" borderId="9" xfId="0" applyNumberFormat="1" applyFont="1" applyFill="1" applyBorder="1" applyAlignment="1">
      <alignment horizontal="center" vertical="center" wrapText="1"/>
    </xf>
    <xf numFmtId="166" fontId="7" fillId="2" borderId="21" xfId="0" applyNumberFormat="1" applyFont="1" applyFill="1" applyBorder="1" applyAlignment="1">
      <alignment horizontal="center" vertical="center" wrapText="1"/>
    </xf>
    <xf numFmtId="166" fontId="7" fillId="2" borderId="10" xfId="0" applyNumberFormat="1" applyFont="1" applyFill="1" applyBorder="1" applyAlignment="1">
      <alignment horizontal="center" vertical="center" wrapText="1"/>
    </xf>
    <xf numFmtId="166" fontId="7" fillId="2" borderId="22" xfId="0" applyNumberFormat="1" applyFont="1" applyFill="1" applyBorder="1" applyAlignment="1">
      <alignment horizontal="center" vertical="center" wrapText="1"/>
    </xf>
    <xf numFmtId="166" fontId="7" fillId="2" borderId="11" xfId="0" applyNumberFormat="1" applyFont="1" applyFill="1" applyBorder="1" applyAlignment="1">
      <alignment horizontal="center" vertical="center" wrapText="1"/>
    </xf>
    <xf numFmtId="166" fontId="7" fillId="2" borderId="3" xfId="0" applyNumberFormat="1" applyFont="1" applyFill="1" applyBorder="1" applyAlignment="1">
      <alignment horizontal="center" vertical="center" wrapText="1"/>
    </xf>
    <xf numFmtId="166" fontId="7" fillId="2" borderId="5" xfId="0" applyNumberFormat="1" applyFont="1" applyFill="1" applyBorder="1" applyAlignment="1">
      <alignment horizontal="center" vertical="center" wrapText="1"/>
    </xf>
    <xf numFmtId="166" fontId="7" fillId="2" borderId="4" xfId="0" applyNumberFormat="1" applyFont="1" applyFill="1" applyBorder="1" applyAlignment="1">
      <alignment horizontal="center" vertical="center" wrapText="1"/>
    </xf>
    <xf numFmtId="3" fontId="7" fillId="2" borderId="2" xfId="0" applyNumberFormat="1" applyFont="1" applyFill="1" applyBorder="1" applyAlignment="1">
      <alignment horizontal="center" vertical="center" wrapText="1"/>
    </xf>
    <xf numFmtId="166" fontId="10" fillId="2" borderId="23" xfId="0" applyNumberFormat="1" applyFont="1" applyFill="1" applyBorder="1" applyAlignment="1">
      <alignment horizontal="center" vertical="center" wrapText="1"/>
    </xf>
    <xf numFmtId="166" fontId="10" fillId="2" borderId="7" xfId="0" applyNumberFormat="1" applyFont="1" applyFill="1" applyBorder="1" applyAlignment="1">
      <alignment horizontal="center" vertical="center" wrapText="1"/>
    </xf>
    <xf numFmtId="166" fontId="10" fillId="2" borderId="8" xfId="0" applyNumberFormat="1" applyFont="1" applyFill="1" applyBorder="1" applyAlignment="1">
      <alignment horizontal="center" vertical="center" wrapText="1"/>
    </xf>
    <xf numFmtId="166" fontId="7" fillId="2" borderId="19" xfId="0" applyNumberFormat="1" applyFont="1" applyFill="1" applyBorder="1" applyAlignment="1">
      <alignment horizontal="center" vertical="top" wrapText="1"/>
    </xf>
    <xf numFmtId="166" fontId="7" fillId="2" borderId="21" xfId="0" applyNumberFormat="1" applyFont="1" applyFill="1" applyBorder="1" applyAlignment="1">
      <alignment horizontal="center" vertical="top" wrapText="1"/>
    </xf>
    <xf numFmtId="166" fontId="7" fillId="2" borderId="22" xfId="0" applyNumberFormat="1" applyFont="1" applyFill="1" applyBorder="1" applyAlignment="1">
      <alignment horizontal="center" vertical="top" wrapText="1"/>
    </xf>
    <xf numFmtId="166" fontId="7" fillId="2" borderId="3" xfId="0" applyNumberFormat="1" applyFont="1" applyFill="1" applyBorder="1" applyAlignment="1">
      <alignment horizontal="center" vertical="top" wrapText="1"/>
    </xf>
    <xf numFmtId="166" fontId="7" fillId="2" borderId="4" xfId="0" applyNumberFormat="1" applyFont="1" applyFill="1" applyBorder="1" applyAlignment="1">
      <alignment horizontal="center" vertical="top" wrapText="1"/>
    </xf>
    <xf numFmtId="166" fontId="7" fillId="2" borderId="5" xfId="0" applyNumberFormat="1" applyFont="1" applyFill="1" applyBorder="1" applyAlignment="1">
      <alignment horizontal="center" vertical="top" wrapText="1"/>
    </xf>
    <xf numFmtId="2" fontId="14" fillId="0" borderId="19" xfId="0" applyNumberFormat="1" applyFont="1" applyBorder="1" applyAlignment="1">
      <alignment horizontal="center" vertical="center" wrapText="1"/>
    </xf>
    <xf numFmtId="2" fontId="14" fillId="0" borderId="24" xfId="0" applyNumberFormat="1" applyFont="1" applyBorder="1" applyAlignment="1">
      <alignment horizontal="center" vertical="center" wrapText="1"/>
    </xf>
    <xf numFmtId="2" fontId="14" fillId="0" borderId="22" xfId="0" applyNumberFormat="1" applyFont="1" applyBorder="1" applyAlignment="1">
      <alignment horizontal="center" vertical="center" wrapText="1"/>
    </xf>
    <xf numFmtId="2" fontId="14" fillId="0" borderId="25" xfId="0" applyNumberFormat="1"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6" xfId="0" applyFont="1" applyBorder="1" applyAlignment="1">
      <alignment horizontal="center" vertical="center" wrapText="1"/>
    </xf>
    <xf numFmtId="0" fontId="10" fillId="0" borderId="0" xfId="0" applyFont="1" applyAlignment="1">
      <alignment horizontal="center"/>
    </xf>
    <xf numFmtId="0" fontId="26" fillId="0" borderId="0" xfId="0" applyFont="1" applyAlignment="1">
      <alignment horizontal="center"/>
    </xf>
    <xf numFmtId="0" fontId="14" fillId="0" borderId="12" xfId="0" applyFont="1" applyBorder="1" applyAlignment="1">
      <alignment horizontal="center" vertical="center" wrapText="1"/>
    </xf>
    <xf numFmtId="0" fontId="18" fillId="0" borderId="15" xfId="0" applyFont="1" applyBorder="1" applyAlignment="1">
      <alignment horizontal="center" vertical="center" wrapText="1"/>
    </xf>
    <xf numFmtId="0" fontId="14" fillId="0" borderId="13" xfId="0" applyFont="1" applyBorder="1" applyAlignment="1">
      <alignment horizontal="center" vertical="center" wrapText="1"/>
    </xf>
    <xf numFmtId="0" fontId="0" fillId="0" borderId="2" xfId="0" applyBorder="1" applyAlignment="1">
      <alignment horizontal="center" vertical="center" wrapText="1"/>
    </xf>
    <xf numFmtId="0" fontId="9" fillId="0" borderId="13"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1" xfId="0" applyFont="1" applyBorder="1" applyAlignment="1">
      <alignment horizontal="center" vertical="center" wrapText="1"/>
    </xf>
    <xf numFmtId="2" fontId="14" fillId="0" borderId="3" xfId="0" applyNumberFormat="1" applyFont="1" applyBorder="1" applyAlignment="1">
      <alignment horizontal="center" vertical="center" wrapText="1"/>
    </xf>
    <xf numFmtId="2" fontId="14" fillId="0" borderId="5" xfId="0" applyNumberFormat="1" applyFont="1" applyBorder="1" applyAlignment="1">
      <alignment horizontal="center" vertical="center" wrapText="1"/>
    </xf>
    <xf numFmtId="2" fontId="14" fillId="0" borderId="9" xfId="0" applyNumberFormat="1" applyFont="1" applyBorder="1" applyAlignment="1">
      <alignment horizontal="center" vertical="center" wrapText="1"/>
    </xf>
    <xf numFmtId="2" fontId="14" fillId="0" borderId="11" xfId="0" applyNumberFormat="1" applyFont="1" applyBorder="1" applyAlignment="1">
      <alignment horizontal="center" vertical="center" wrapText="1"/>
    </xf>
  </cellXfs>
  <cellStyles count="8">
    <cellStyle name="Excel Built-in Normal" xfId="2" xr:uid="{00000000-0005-0000-0000-000000000000}"/>
    <cellStyle name="Обычный" xfId="0" builtinId="0"/>
    <cellStyle name="Обычный 2" xfId="3" xr:uid="{00000000-0005-0000-0000-000002000000}"/>
    <cellStyle name="Обычный 2 3" xfId="6" xr:uid="{00000000-0005-0000-0000-000003000000}"/>
    <cellStyle name="Обычный 3" xfId="1" xr:uid="{00000000-0005-0000-0000-000004000000}"/>
    <cellStyle name="Обычный 3 3" xfId="7" xr:uid="{00000000-0005-0000-0000-000005000000}"/>
    <cellStyle name="Обычный 4" xfId="4" xr:uid="{00000000-0005-0000-0000-000006000000}"/>
    <cellStyle name="Финансовый" xfId="5" builtinId="3"/>
  </cellStyles>
  <dxfs count="1">
    <dxf>
      <font>
        <b val="0"/>
        <condense val="0"/>
        <extend val="0"/>
        <color indexed="9"/>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87"/>
  <sheetViews>
    <sheetView tabSelected="1" zoomScale="80" zoomScaleNormal="80" zoomScaleSheetLayoutView="86" zoomScalePageLayoutView="80" workbookViewId="0">
      <pane xSplit="3" ySplit="7" topLeftCell="D161" activePane="bottomRight" state="frozen"/>
      <selection pane="topRight" activeCell="D1" sqref="D1"/>
      <selection pane="bottomLeft" activeCell="A8" sqref="A8"/>
      <selection pane="bottomRight" activeCell="G163" sqref="G163"/>
    </sheetView>
  </sheetViews>
  <sheetFormatPr defaultColWidth="9.21875" defaultRowHeight="15.6" x14ac:dyDescent="0.3"/>
  <cols>
    <col min="1" max="1" width="21.77734375" style="29" customWidth="1"/>
    <col min="2" max="2" width="7.21875" style="162" customWidth="1"/>
    <col min="3" max="3" width="56.21875" style="28" customWidth="1"/>
    <col min="4" max="4" width="12.21875" style="28" customWidth="1"/>
    <col min="5" max="5" width="35.5546875" style="28" customWidth="1"/>
    <col min="6" max="7" width="16.77734375" style="30" customWidth="1"/>
    <col min="8" max="8" width="14.21875" style="30" customWidth="1"/>
    <col min="9" max="9" width="12.21875" style="30" customWidth="1"/>
    <col min="10" max="10" width="11.44140625" style="30" customWidth="1"/>
    <col min="11" max="11" width="12.77734375" style="30" customWidth="1"/>
    <col min="12" max="12" width="18.21875" style="30" customWidth="1"/>
    <col min="13" max="13" width="14.77734375" style="30" customWidth="1"/>
    <col min="14" max="15" width="10.77734375" style="30" customWidth="1"/>
    <col min="16" max="16" width="12.44140625" style="30" customWidth="1"/>
    <col min="17" max="17" width="10.77734375" style="30" customWidth="1"/>
    <col min="18" max="18" width="35.77734375" style="28" customWidth="1"/>
    <col min="19" max="19" width="21.44140625" style="162" customWidth="1"/>
    <col min="20" max="20" width="110.77734375" style="2" customWidth="1"/>
    <col min="21" max="21" width="14" style="1" bestFit="1" customWidth="1"/>
    <col min="22" max="22" width="9.21875" style="1"/>
    <col min="23" max="24" width="10.21875" style="1" bestFit="1" customWidth="1"/>
    <col min="25" max="25" width="9.21875" style="1"/>
    <col min="26" max="26" width="10.21875" style="1" bestFit="1" customWidth="1"/>
    <col min="27" max="16384" width="9.21875" style="1"/>
  </cols>
  <sheetData>
    <row r="1" spans="1:23" ht="26.25" customHeight="1" x14ac:dyDescent="0.3">
      <c r="A1" s="214" t="s">
        <v>271</v>
      </c>
      <c r="B1" s="215"/>
      <c r="C1" s="215"/>
      <c r="D1" s="215"/>
      <c r="E1" s="215"/>
      <c r="F1" s="215"/>
      <c r="G1" s="215"/>
      <c r="H1" s="215"/>
      <c r="I1" s="215"/>
      <c r="J1" s="215"/>
      <c r="K1" s="215"/>
      <c r="L1" s="215"/>
      <c r="M1" s="215"/>
      <c r="N1" s="215"/>
      <c r="O1" s="215"/>
      <c r="P1" s="215"/>
      <c r="Q1" s="215"/>
      <c r="R1" s="215"/>
      <c r="S1" s="215"/>
      <c r="T1" s="94"/>
    </row>
    <row r="2" spans="1:23" ht="31.5" customHeight="1" x14ac:dyDescent="0.3">
      <c r="A2" s="216"/>
      <c r="B2" s="216"/>
      <c r="C2" s="216"/>
      <c r="D2" s="216"/>
      <c r="E2" s="216"/>
      <c r="F2" s="216"/>
      <c r="G2" s="216"/>
      <c r="H2" s="216"/>
      <c r="I2" s="216"/>
      <c r="J2" s="216"/>
      <c r="K2" s="216"/>
      <c r="L2" s="216"/>
      <c r="M2" s="216"/>
      <c r="N2" s="216"/>
      <c r="O2" s="216"/>
      <c r="P2" s="216"/>
      <c r="Q2" s="216"/>
      <c r="R2" s="216"/>
      <c r="S2" s="216"/>
      <c r="T2" s="95"/>
      <c r="U2" s="3"/>
      <c r="V2" s="3"/>
      <c r="W2" s="3"/>
    </row>
    <row r="3" spans="1:23" ht="15" customHeight="1" x14ac:dyDescent="0.3">
      <c r="A3" s="224" t="s">
        <v>12</v>
      </c>
      <c r="B3" s="231" t="s">
        <v>0</v>
      </c>
      <c r="C3" s="259" t="s">
        <v>1</v>
      </c>
      <c r="D3" s="224" t="s">
        <v>2</v>
      </c>
      <c r="E3" s="224" t="s">
        <v>3</v>
      </c>
      <c r="F3" s="230" t="s">
        <v>13</v>
      </c>
      <c r="G3" s="230"/>
      <c r="H3" s="230"/>
      <c r="I3" s="230"/>
      <c r="J3" s="230"/>
      <c r="K3" s="230"/>
      <c r="L3" s="230"/>
      <c r="M3" s="230"/>
      <c r="N3" s="230"/>
      <c r="O3" s="230"/>
      <c r="P3" s="230"/>
      <c r="Q3" s="35"/>
      <c r="R3" s="230" t="s">
        <v>4</v>
      </c>
      <c r="S3" s="230"/>
      <c r="T3" s="246" t="s">
        <v>622</v>
      </c>
    </row>
    <row r="4" spans="1:23" x14ac:dyDescent="0.3">
      <c r="A4" s="225"/>
      <c r="B4" s="232"/>
      <c r="C4" s="260"/>
      <c r="D4" s="225"/>
      <c r="E4" s="225"/>
      <c r="F4" s="249" t="s">
        <v>5</v>
      </c>
      <c r="G4" s="250"/>
      <c r="H4" s="230" t="s">
        <v>6</v>
      </c>
      <c r="I4" s="230"/>
      <c r="J4" s="230"/>
      <c r="K4" s="230"/>
      <c r="L4" s="230"/>
      <c r="M4" s="230"/>
      <c r="N4" s="230"/>
      <c r="O4" s="230"/>
      <c r="P4" s="230"/>
      <c r="Q4" s="35"/>
      <c r="R4" s="230"/>
      <c r="S4" s="230"/>
      <c r="T4" s="247"/>
    </row>
    <row r="5" spans="1:23" ht="15.6" customHeight="1" x14ac:dyDescent="0.3">
      <c r="A5" s="225"/>
      <c r="B5" s="232"/>
      <c r="C5" s="260"/>
      <c r="D5" s="225"/>
      <c r="E5" s="225"/>
      <c r="F5" s="251"/>
      <c r="G5" s="252"/>
      <c r="H5" s="249" t="s">
        <v>14</v>
      </c>
      <c r="I5" s="250"/>
      <c r="J5" s="255" t="s">
        <v>7</v>
      </c>
      <c r="K5" s="257"/>
      <c r="L5" s="257"/>
      <c r="M5" s="256"/>
      <c r="N5" s="249" t="s">
        <v>8</v>
      </c>
      <c r="O5" s="250"/>
      <c r="P5" s="249" t="s">
        <v>9</v>
      </c>
      <c r="Q5" s="250"/>
      <c r="R5" s="230" t="s">
        <v>10</v>
      </c>
      <c r="S5" s="258" t="s">
        <v>11</v>
      </c>
      <c r="T5" s="247"/>
    </row>
    <row r="6" spans="1:23" ht="78.75" customHeight="1" x14ac:dyDescent="0.3">
      <c r="A6" s="225"/>
      <c r="B6" s="232"/>
      <c r="C6" s="260"/>
      <c r="D6" s="225"/>
      <c r="E6" s="225"/>
      <c r="F6" s="253"/>
      <c r="G6" s="254"/>
      <c r="H6" s="253"/>
      <c r="I6" s="254"/>
      <c r="J6" s="255" t="s">
        <v>15</v>
      </c>
      <c r="K6" s="256"/>
      <c r="L6" s="255" t="s">
        <v>16</v>
      </c>
      <c r="M6" s="256"/>
      <c r="N6" s="253"/>
      <c r="O6" s="254"/>
      <c r="P6" s="253"/>
      <c r="Q6" s="254"/>
      <c r="R6" s="230"/>
      <c r="S6" s="258"/>
      <c r="T6" s="248"/>
    </row>
    <row r="7" spans="1:23" ht="24.6" customHeight="1" x14ac:dyDescent="0.3">
      <c r="A7" s="226"/>
      <c r="B7" s="233"/>
      <c r="C7" s="261"/>
      <c r="D7" s="226"/>
      <c r="E7" s="226"/>
      <c r="F7" s="61" t="s">
        <v>493</v>
      </c>
      <c r="G7" s="37" t="s">
        <v>494</v>
      </c>
      <c r="H7" s="61" t="s">
        <v>493</v>
      </c>
      <c r="I7" s="37" t="s">
        <v>494</v>
      </c>
      <c r="J7" s="61" t="s">
        <v>493</v>
      </c>
      <c r="K7" s="37" t="s">
        <v>494</v>
      </c>
      <c r="L7" s="61" t="s">
        <v>493</v>
      </c>
      <c r="M7" s="37" t="s">
        <v>494</v>
      </c>
      <c r="N7" s="61" t="s">
        <v>493</v>
      </c>
      <c r="O7" s="37" t="s">
        <v>494</v>
      </c>
      <c r="P7" s="61" t="s">
        <v>493</v>
      </c>
      <c r="Q7" s="37" t="s">
        <v>494</v>
      </c>
      <c r="R7" s="35"/>
      <c r="S7" s="36"/>
      <c r="T7" s="96"/>
    </row>
    <row r="8" spans="1:23" s="166" customFormat="1" x14ac:dyDescent="0.3">
      <c r="A8" s="164">
        <v>1</v>
      </c>
      <c r="B8" s="36">
        <v>2</v>
      </c>
      <c r="C8" s="36">
        <v>3</v>
      </c>
      <c r="D8" s="36">
        <v>4</v>
      </c>
      <c r="E8" s="36">
        <v>5</v>
      </c>
      <c r="F8" s="60">
        <v>6</v>
      </c>
      <c r="G8" s="36">
        <v>7</v>
      </c>
      <c r="H8" s="60">
        <v>8</v>
      </c>
      <c r="I8" s="36">
        <v>9</v>
      </c>
      <c r="J8" s="60">
        <v>10</v>
      </c>
      <c r="K8" s="36">
        <v>11</v>
      </c>
      <c r="L8" s="60">
        <v>12</v>
      </c>
      <c r="M8" s="36">
        <v>13</v>
      </c>
      <c r="N8" s="60">
        <v>14</v>
      </c>
      <c r="O8" s="36">
        <v>15</v>
      </c>
      <c r="P8" s="60">
        <v>16</v>
      </c>
      <c r="Q8" s="36">
        <v>17</v>
      </c>
      <c r="R8" s="36">
        <v>18</v>
      </c>
      <c r="S8" s="36">
        <v>19</v>
      </c>
      <c r="T8" s="165">
        <v>20</v>
      </c>
    </row>
    <row r="9" spans="1:23" s="33" customFormat="1" ht="28.5" customHeight="1" x14ac:dyDescent="0.3">
      <c r="A9" s="217" t="s">
        <v>17</v>
      </c>
      <c r="B9" s="218"/>
      <c r="C9" s="218"/>
      <c r="D9" s="218"/>
      <c r="E9" s="218"/>
      <c r="F9" s="218"/>
      <c r="G9" s="218"/>
      <c r="H9" s="218"/>
      <c r="I9" s="218"/>
      <c r="J9" s="218"/>
      <c r="K9" s="218"/>
      <c r="L9" s="218"/>
      <c r="M9" s="218"/>
      <c r="N9" s="218"/>
      <c r="O9" s="218"/>
      <c r="P9" s="218"/>
      <c r="Q9" s="218"/>
      <c r="R9" s="218"/>
      <c r="S9" s="219"/>
      <c r="T9" s="97"/>
    </row>
    <row r="10" spans="1:23" s="34" customFormat="1" ht="28.5" customHeight="1" x14ac:dyDescent="0.3">
      <c r="A10" s="220" t="s">
        <v>229</v>
      </c>
      <c r="B10" s="221"/>
      <c r="C10" s="221"/>
      <c r="D10" s="221"/>
      <c r="E10" s="221"/>
      <c r="F10" s="221"/>
      <c r="G10" s="221"/>
      <c r="H10" s="221"/>
      <c r="I10" s="221"/>
      <c r="J10" s="221"/>
      <c r="K10" s="221"/>
      <c r="L10" s="221"/>
      <c r="M10" s="221"/>
      <c r="N10" s="221"/>
      <c r="O10" s="221"/>
      <c r="P10" s="221"/>
      <c r="Q10" s="221"/>
      <c r="R10" s="221"/>
      <c r="S10" s="222"/>
      <c r="T10" s="98"/>
    </row>
    <row r="11" spans="1:23" s="5" customFormat="1" ht="54" customHeight="1" x14ac:dyDescent="0.3">
      <c r="A11" s="224" t="s">
        <v>272</v>
      </c>
      <c r="B11" s="36">
        <v>1</v>
      </c>
      <c r="C11" s="35" t="s">
        <v>273</v>
      </c>
      <c r="D11" s="35" t="s">
        <v>21</v>
      </c>
      <c r="E11" s="35" t="s">
        <v>231</v>
      </c>
      <c r="F11" s="63">
        <v>0</v>
      </c>
      <c r="G11" s="35"/>
      <c r="H11" s="63">
        <v>0</v>
      </c>
      <c r="I11" s="35"/>
      <c r="J11" s="63">
        <v>0</v>
      </c>
      <c r="K11" s="35"/>
      <c r="L11" s="63">
        <v>0</v>
      </c>
      <c r="M11" s="35"/>
      <c r="N11" s="63">
        <v>0</v>
      </c>
      <c r="O11" s="35"/>
      <c r="P11" s="63">
        <v>0</v>
      </c>
      <c r="Q11" s="35"/>
      <c r="R11" s="99" t="s">
        <v>442</v>
      </c>
      <c r="S11" s="36">
        <v>25</v>
      </c>
      <c r="T11" s="100" t="s">
        <v>552</v>
      </c>
    </row>
    <row r="12" spans="1:23" s="5" customFormat="1" ht="51.75" customHeight="1" x14ac:dyDescent="0.3">
      <c r="A12" s="225"/>
      <c r="B12" s="36">
        <v>2</v>
      </c>
      <c r="C12" s="35" t="s">
        <v>274</v>
      </c>
      <c r="D12" s="35" t="s">
        <v>21</v>
      </c>
      <c r="E12" s="35" t="s">
        <v>231</v>
      </c>
      <c r="F12" s="63">
        <v>0</v>
      </c>
      <c r="G12" s="35"/>
      <c r="H12" s="63">
        <v>0</v>
      </c>
      <c r="I12" s="35"/>
      <c r="J12" s="63">
        <v>0</v>
      </c>
      <c r="K12" s="35"/>
      <c r="L12" s="63">
        <v>0</v>
      </c>
      <c r="M12" s="35"/>
      <c r="N12" s="63">
        <v>0</v>
      </c>
      <c r="O12" s="35"/>
      <c r="P12" s="63">
        <v>0</v>
      </c>
      <c r="Q12" s="35"/>
      <c r="R12" s="99" t="s">
        <v>277</v>
      </c>
      <c r="S12" s="36">
        <v>30</v>
      </c>
      <c r="T12" s="100"/>
    </row>
    <row r="13" spans="1:23" s="5" customFormat="1" ht="98.25" customHeight="1" x14ac:dyDescent="0.3">
      <c r="A13" s="226"/>
      <c r="B13" s="36">
        <v>3</v>
      </c>
      <c r="C13" s="35" t="s">
        <v>275</v>
      </c>
      <c r="D13" s="35" t="s">
        <v>21</v>
      </c>
      <c r="E13" s="35" t="s">
        <v>231</v>
      </c>
      <c r="F13" s="63">
        <v>0</v>
      </c>
      <c r="G13" s="35"/>
      <c r="H13" s="63">
        <v>0</v>
      </c>
      <c r="I13" s="35"/>
      <c r="J13" s="63">
        <v>0</v>
      </c>
      <c r="K13" s="35"/>
      <c r="L13" s="63">
        <v>0</v>
      </c>
      <c r="M13" s="35"/>
      <c r="N13" s="63">
        <v>0</v>
      </c>
      <c r="O13" s="35"/>
      <c r="P13" s="63">
        <v>0</v>
      </c>
      <c r="Q13" s="35"/>
      <c r="R13" s="99" t="s">
        <v>282</v>
      </c>
      <c r="S13" s="36" t="s">
        <v>276</v>
      </c>
      <c r="T13" s="173" t="s">
        <v>620</v>
      </c>
    </row>
    <row r="14" spans="1:23" s="5" customFormat="1" ht="24.6" customHeight="1" x14ac:dyDescent="0.3">
      <c r="A14" s="101"/>
      <c r="B14" s="155"/>
      <c r="C14" s="37" t="s">
        <v>5</v>
      </c>
      <c r="D14" s="37"/>
      <c r="E14" s="37"/>
      <c r="F14" s="37">
        <f t="shared" ref="F14:Q14" si="0">SUM(F11:F13)</f>
        <v>0</v>
      </c>
      <c r="G14" s="37">
        <f t="shared" si="0"/>
        <v>0</v>
      </c>
      <c r="H14" s="37">
        <f t="shared" si="0"/>
        <v>0</v>
      </c>
      <c r="I14" s="37">
        <f t="shared" si="0"/>
        <v>0</v>
      </c>
      <c r="J14" s="37">
        <f t="shared" si="0"/>
        <v>0</v>
      </c>
      <c r="K14" s="37">
        <f t="shared" si="0"/>
        <v>0</v>
      </c>
      <c r="L14" s="37">
        <f t="shared" si="0"/>
        <v>0</v>
      </c>
      <c r="M14" s="37">
        <f t="shared" si="0"/>
        <v>0</v>
      </c>
      <c r="N14" s="37">
        <f t="shared" si="0"/>
        <v>0</v>
      </c>
      <c r="O14" s="37">
        <f t="shared" si="0"/>
        <v>0</v>
      </c>
      <c r="P14" s="37">
        <f t="shared" si="0"/>
        <v>0</v>
      </c>
      <c r="Q14" s="37">
        <f t="shared" si="0"/>
        <v>0</v>
      </c>
      <c r="R14" s="37"/>
      <c r="S14" s="36"/>
      <c r="T14" s="100"/>
    </row>
    <row r="15" spans="1:23" s="45" customFormat="1" ht="25.5" customHeight="1" x14ac:dyDescent="0.3">
      <c r="A15" s="220" t="s">
        <v>230</v>
      </c>
      <c r="B15" s="221"/>
      <c r="C15" s="221"/>
      <c r="D15" s="221"/>
      <c r="E15" s="221"/>
      <c r="F15" s="221"/>
      <c r="G15" s="221"/>
      <c r="H15" s="221"/>
      <c r="I15" s="221"/>
      <c r="J15" s="221"/>
      <c r="K15" s="221"/>
      <c r="L15" s="221"/>
      <c r="M15" s="221"/>
      <c r="N15" s="221"/>
      <c r="O15" s="221"/>
      <c r="P15" s="221"/>
      <c r="Q15" s="221"/>
      <c r="R15" s="221"/>
      <c r="S15" s="222"/>
      <c r="T15" s="98"/>
    </row>
    <row r="16" spans="1:23" s="5" customFormat="1" ht="70.95" customHeight="1" x14ac:dyDescent="0.3">
      <c r="A16" s="170" t="s">
        <v>278</v>
      </c>
      <c r="B16" s="156">
        <v>1</v>
      </c>
      <c r="C16" s="102" t="s">
        <v>279</v>
      </c>
      <c r="D16" s="35" t="s">
        <v>21</v>
      </c>
      <c r="E16" s="35" t="s">
        <v>22</v>
      </c>
      <c r="F16" s="103">
        <v>164</v>
      </c>
      <c r="G16" s="104">
        <v>160</v>
      </c>
      <c r="H16" s="63">
        <v>0</v>
      </c>
      <c r="I16" s="35"/>
      <c r="J16" s="63">
        <v>0</v>
      </c>
      <c r="K16" s="35"/>
      <c r="L16" s="63">
        <v>164</v>
      </c>
      <c r="M16" s="35">
        <v>160</v>
      </c>
      <c r="N16" s="63">
        <v>0</v>
      </c>
      <c r="O16" s="35"/>
      <c r="P16" s="63">
        <v>0</v>
      </c>
      <c r="Q16" s="35"/>
      <c r="R16" s="105" t="s">
        <v>281</v>
      </c>
      <c r="S16" s="174" t="s">
        <v>280</v>
      </c>
      <c r="T16" s="100" t="s">
        <v>621</v>
      </c>
    </row>
    <row r="17" spans="1:20" s="90" customFormat="1" ht="27.6" customHeight="1" x14ac:dyDescent="0.3">
      <c r="A17" s="99"/>
      <c r="B17" s="155"/>
      <c r="C17" s="37" t="s">
        <v>5</v>
      </c>
      <c r="D17" s="37"/>
      <c r="E17" s="37"/>
      <c r="F17" s="106">
        <f t="shared" ref="F17:Q17" si="1">SUM(F16:F16)</f>
        <v>164</v>
      </c>
      <c r="G17" s="106">
        <f t="shared" si="1"/>
        <v>160</v>
      </c>
      <c r="H17" s="106">
        <f t="shared" si="1"/>
        <v>0</v>
      </c>
      <c r="I17" s="106">
        <f t="shared" si="1"/>
        <v>0</v>
      </c>
      <c r="J17" s="106">
        <f t="shared" si="1"/>
        <v>0</v>
      </c>
      <c r="K17" s="106">
        <f t="shared" si="1"/>
        <v>0</v>
      </c>
      <c r="L17" s="106">
        <f t="shared" si="1"/>
        <v>164</v>
      </c>
      <c r="M17" s="106">
        <f t="shared" si="1"/>
        <v>160</v>
      </c>
      <c r="N17" s="106">
        <f t="shared" si="1"/>
        <v>0</v>
      </c>
      <c r="O17" s="106">
        <f t="shared" si="1"/>
        <v>0</v>
      </c>
      <c r="P17" s="106">
        <f t="shared" si="1"/>
        <v>0</v>
      </c>
      <c r="Q17" s="106">
        <f t="shared" si="1"/>
        <v>0</v>
      </c>
      <c r="R17" s="107"/>
      <c r="S17" s="175"/>
      <c r="T17" s="105"/>
    </row>
    <row r="18" spans="1:20" s="45" customFormat="1" ht="24.75" customHeight="1" x14ac:dyDescent="0.3">
      <c r="A18" s="211" t="s">
        <v>232</v>
      </c>
      <c r="B18" s="212"/>
      <c r="C18" s="212"/>
      <c r="D18" s="212"/>
      <c r="E18" s="212"/>
      <c r="F18" s="212"/>
      <c r="G18" s="212"/>
      <c r="H18" s="212"/>
      <c r="I18" s="212"/>
      <c r="J18" s="212"/>
      <c r="K18" s="212"/>
      <c r="L18" s="212"/>
      <c r="M18" s="212"/>
      <c r="N18" s="212"/>
      <c r="O18" s="212"/>
      <c r="P18" s="212"/>
      <c r="Q18" s="212"/>
      <c r="R18" s="212"/>
      <c r="S18" s="213"/>
      <c r="T18" s="98"/>
    </row>
    <row r="19" spans="1:20" s="5" customFormat="1" ht="62.4" x14ac:dyDescent="0.3">
      <c r="A19" s="223" t="s">
        <v>424</v>
      </c>
      <c r="B19" s="36">
        <v>1</v>
      </c>
      <c r="C19" s="59" t="s">
        <v>23</v>
      </c>
      <c r="D19" s="35" t="s">
        <v>21</v>
      </c>
      <c r="E19" s="35" t="s">
        <v>22</v>
      </c>
      <c r="F19" s="63">
        <v>0</v>
      </c>
      <c r="G19" s="35"/>
      <c r="H19" s="63">
        <v>0</v>
      </c>
      <c r="I19" s="35"/>
      <c r="J19" s="63">
        <v>0</v>
      </c>
      <c r="K19" s="35"/>
      <c r="L19" s="63">
        <v>0</v>
      </c>
      <c r="M19" s="35"/>
      <c r="N19" s="63">
        <v>0</v>
      </c>
      <c r="O19" s="35"/>
      <c r="P19" s="63">
        <v>0</v>
      </c>
      <c r="Q19" s="35"/>
      <c r="R19" s="35" t="s">
        <v>245</v>
      </c>
      <c r="S19" s="36">
        <v>15</v>
      </c>
      <c r="T19" s="100"/>
    </row>
    <row r="20" spans="1:20" s="5" customFormat="1" ht="54.75" customHeight="1" x14ac:dyDescent="0.3">
      <c r="A20" s="223"/>
      <c r="B20" s="36">
        <v>2</v>
      </c>
      <c r="C20" s="35" t="s">
        <v>24</v>
      </c>
      <c r="D20" s="35" t="s">
        <v>21</v>
      </c>
      <c r="E20" s="35" t="s">
        <v>22</v>
      </c>
      <c r="F20" s="63">
        <v>0</v>
      </c>
      <c r="G20" s="35"/>
      <c r="H20" s="63">
        <v>0</v>
      </c>
      <c r="I20" s="35"/>
      <c r="J20" s="63">
        <v>0</v>
      </c>
      <c r="K20" s="35"/>
      <c r="L20" s="63">
        <v>0</v>
      </c>
      <c r="M20" s="35"/>
      <c r="N20" s="63">
        <v>0</v>
      </c>
      <c r="O20" s="35"/>
      <c r="P20" s="63">
        <v>0</v>
      </c>
      <c r="Q20" s="35"/>
      <c r="R20" s="35" t="s">
        <v>246</v>
      </c>
      <c r="S20" s="36">
        <v>50</v>
      </c>
      <c r="T20" s="100"/>
    </row>
    <row r="21" spans="1:20" s="5" customFormat="1" ht="91.5" customHeight="1" x14ac:dyDescent="0.3">
      <c r="A21" s="35" t="s">
        <v>425</v>
      </c>
      <c r="B21" s="36">
        <v>3</v>
      </c>
      <c r="C21" s="35" t="s">
        <v>97</v>
      </c>
      <c r="D21" s="35" t="s">
        <v>21</v>
      </c>
      <c r="E21" s="35" t="s">
        <v>22</v>
      </c>
      <c r="F21" s="63">
        <v>0</v>
      </c>
      <c r="G21" s="35"/>
      <c r="H21" s="63">
        <v>0</v>
      </c>
      <c r="I21" s="35"/>
      <c r="J21" s="63">
        <v>0</v>
      </c>
      <c r="K21" s="35"/>
      <c r="L21" s="63">
        <v>0</v>
      </c>
      <c r="M21" s="35"/>
      <c r="N21" s="63">
        <v>0</v>
      </c>
      <c r="O21" s="35"/>
      <c r="P21" s="63">
        <v>0</v>
      </c>
      <c r="Q21" s="35"/>
      <c r="R21" s="35" t="s">
        <v>247</v>
      </c>
      <c r="S21" s="36">
        <v>10</v>
      </c>
      <c r="T21" s="100"/>
    </row>
    <row r="22" spans="1:20" s="5" customFormat="1" ht="109.2" x14ac:dyDescent="0.3">
      <c r="A22" s="59" t="s">
        <v>426</v>
      </c>
      <c r="B22" s="36">
        <v>4</v>
      </c>
      <c r="C22" s="35" t="s">
        <v>235</v>
      </c>
      <c r="D22" s="35" t="s">
        <v>21</v>
      </c>
      <c r="E22" s="59" t="s">
        <v>192</v>
      </c>
      <c r="F22" s="63">
        <v>0</v>
      </c>
      <c r="G22" s="35"/>
      <c r="H22" s="63">
        <v>0</v>
      </c>
      <c r="I22" s="35"/>
      <c r="J22" s="63">
        <v>0</v>
      </c>
      <c r="K22" s="35"/>
      <c r="L22" s="63">
        <v>0</v>
      </c>
      <c r="M22" s="35"/>
      <c r="N22" s="63">
        <v>0</v>
      </c>
      <c r="O22" s="35"/>
      <c r="P22" s="63">
        <v>0</v>
      </c>
      <c r="Q22" s="35"/>
      <c r="R22" s="35" t="s">
        <v>248</v>
      </c>
      <c r="S22" s="36">
        <v>30</v>
      </c>
      <c r="T22" s="100"/>
    </row>
    <row r="23" spans="1:20" s="5" customFormat="1" ht="46.8" x14ac:dyDescent="0.3">
      <c r="A23" s="59"/>
      <c r="B23" s="36">
        <v>5</v>
      </c>
      <c r="C23" s="35" t="s">
        <v>463</v>
      </c>
      <c r="D23" s="35" t="s">
        <v>21</v>
      </c>
      <c r="E23" s="35" t="s">
        <v>22</v>
      </c>
      <c r="F23" s="63">
        <v>69.099999999999994</v>
      </c>
      <c r="G23" s="35">
        <v>69.099999999999994</v>
      </c>
      <c r="H23" s="63">
        <v>0</v>
      </c>
      <c r="I23" s="35"/>
      <c r="J23" s="63">
        <v>0</v>
      </c>
      <c r="K23" s="35"/>
      <c r="L23" s="63">
        <v>69.099999999999994</v>
      </c>
      <c r="M23" s="35">
        <v>69.099999999999994</v>
      </c>
      <c r="N23" s="63">
        <v>0</v>
      </c>
      <c r="O23" s="35"/>
      <c r="P23" s="63">
        <v>0</v>
      </c>
      <c r="Q23" s="35"/>
      <c r="R23" s="35" t="s">
        <v>464</v>
      </c>
      <c r="S23" s="36" t="s">
        <v>465</v>
      </c>
      <c r="T23" s="100"/>
    </row>
    <row r="24" spans="1:20" s="5" customFormat="1" ht="140.4" x14ac:dyDescent="0.3">
      <c r="A24" s="59"/>
      <c r="B24" s="36">
        <v>6</v>
      </c>
      <c r="C24" s="59" t="s">
        <v>506</v>
      </c>
      <c r="D24" s="35" t="s">
        <v>21</v>
      </c>
      <c r="E24" s="35" t="s">
        <v>22</v>
      </c>
      <c r="F24" s="63">
        <v>200</v>
      </c>
      <c r="G24" s="35">
        <v>200</v>
      </c>
      <c r="H24" s="63">
        <v>0</v>
      </c>
      <c r="I24" s="35"/>
      <c r="J24" s="63">
        <v>0</v>
      </c>
      <c r="K24" s="35"/>
      <c r="L24" s="63">
        <v>200</v>
      </c>
      <c r="M24" s="35">
        <v>200</v>
      </c>
      <c r="N24" s="63">
        <v>0</v>
      </c>
      <c r="O24" s="35"/>
      <c r="P24" s="63">
        <v>0</v>
      </c>
      <c r="Q24" s="35"/>
      <c r="R24" s="35"/>
      <c r="S24" s="36"/>
      <c r="T24" s="100"/>
    </row>
    <row r="25" spans="1:20" s="5" customFormat="1" ht="31.2" x14ac:dyDescent="0.3">
      <c r="A25" s="59"/>
      <c r="B25" s="36">
        <v>7</v>
      </c>
      <c r="C25" s="59" t="s">
        <v>507</v>
      </c>
      <c r="D25" s="35" t="s">
        <v>21</v>
      </c>
      <c r="E25" s="35" t="s">
        <v>22</v>
      </c>
      <c r="F25" s="63">
        <v>7.4</v>
      </c>
      <c r="G25" s="35">
        <v>4.4950000000000001</v>
      </c>
      <c r="H25" s="63">
        <v>0</v>
      </c>
      <c r="I25" s="35"/>
      <c r="J25" s="63">
        <v>0</v>
      </c>
      <c r="K25" s="35"/>
      <c r="L25" s="63">
        <v>7.4</v>
      </c>
      <c r="M25" s="35">
        <v>4.4950000000000001</v>
      </c>
      <c r="N25" s="63">
        <v>0</v>
      </c>
      <c r="O25" s="35"/>
      <c r="P25" s="63">
        <v>0</v>
      </c>
      <c r="Q25" s="35"/>
      <c r="R25" s="35"/>
      <c r="S25" s="36"/>
      <c r="T25" s="100"/>
    </row>
    <row r="26" spans="1:20" s="5" customFormat="1" ht="140.4" x14ac:dyDescent="0.3">
      <c r="A26" s="59"/>
      <c r="B26" s="231">
        <v>8</v>
      </c>
      <c r="C26" s="171" t="s">
        <v>543</v>
      </c>
      <c r="D26" s="171" t="s">
        <v>21</v>
      </c>
      <c r="E26" s="91" t="s">
        <v>545</v>
      </c>
      <c r="F26" s="63">
        <v>2000</v>
      </c>
      <c r="G26" s="35">
        <v>2000</v>
      </c>
      <c r="H26" s="63"/>
      <c r="I26" s="35"/>
      <c r="J26" s="63">
        <v>2000</v>
      </c>
      <c r="K26" s="35">
        <v>2000</v>
      </c>
      <c r="L26" s="63"/>
      <c r="M26" s="35"/>
      <c r="N26" s="63"/>
      <c r="O26" s="35"/>
      <c r="P26" s="63"/>
      <c r="Q26" s="35"/>
      <c r="R26" s="91" t="s">
        <v>546</v>
      </c>
      <c r="S26" s="176">
        <v>1</v>
      </c>
      <c r="T26" s="100"/>
    </row>
    <row r="27" spans="1:20" s="5" customFormat="1" ht="78" x14ac:dyDescent="0.3">
      <c r="A27" s="59"/>
      <c r="B27" s="233"/>
      <c r="C27" s="171" t="s">
        <v>544</v>
      </c>
      <c r="D27" s="171" t="s">
        <v>21</v>
      </c>
      <c r="E27" s="91" t="s">
        <v>545</v>
      </c>
      <c r="F27" s="63">
        <v>101.18600000000001</v>
      </c>
      <c r="G27" s="35">
        <v>84.322999999999993</v>
      </c>
      <c r="H27" s="63"/>
      <c r="I27" s="35"/>
      <c r="J27" s="63">
        <v>101.18600000000001</v>
      </c>
      <c r="K27" s="35">
        <v>84.322999999999993</v>
      </c>
      <c r="L27" s="63"/>
      <c r="M27" s="35"/>
      <c r="N27" s="63"/>
      <c r="O27" s="35"/>
      <c r="P27" s="63"/>
      <c r="Q27" s="35"/>
      <c r="R27" s="91" t="s">
        <v>547</v>
      </c>
      <c r="S27" s="176" t="s">
        <v>548</v>
      </c>
      <c r="T27" s="100"/>
    </row>
    <row r="28" spans="1:20" s="5" customFormat="1" ht="22.5" customHeight="1" x14ac:dyDescent="0.3">
      <c r="A28" s="101"/>
      <c r="B28" s="155"/>
      <c r="C28" s="37" t="s">
        <v>5</v>
      </c>
      <c r="D28" s="37"/>
      <c r="E28" s="37"/>
      <c r="F28" s="37">
        <f>SUM(F19:F27)</f>
        <v>2377.6860000000001</v>
      </c>
      <c r="G28" s="37">
        <f t="shared" ref="G28:Q28" si="2">SUM(G19:G27)</f>
        <v>2357.9180000000001</v>
      </c>
      <c r="H28" s="37">
        <f t="shared" si="2"/>
        <v>0</v>
      </c>
      <c r="I28" s="37">
        <f t="shared" si="2"/>
        <v>0</v>
      </c>
      <c r="J28" s="37">
        <f t="shared" si="2"/>
        <v>2101.1860000000001</v>
      </c>
      <c r="K28" s="37">
        <f t="shared" si="2"/>
        <v>2084.3229999999999</v>
      </c>
      <c r="L28" s="37">
        <f t="shared" si="2"/>
        <v>276.5</v>
      </c>
      <c r="M28" s="37">
        <f t="shared" si="2"/>
        <v>273.59500000000003</v>
      </c>
      <c r="N28" s="37">
        <f t="shared" si="2"/>
        <v>0</v>
      </c>
      <c r="O28" s="37">
        <f t="shared" si="2"/>
        <v>0</v>
      </c>
      <c r="P28" s="37">
        <f t="shared" si="2"/>
        <v>0</v>
      </c>
      <c r="Q28" s="37">
        <f t="shared" si="2"/>
        <v>0</v>
      </c>
      <c r="R28" s="37"/>
      <c r="S28" s="36"/>
      <c r="T28" s="100"/>
    </row>
    <row r="29" spans="1:20" s="45" customFormat="1" ht="27.75" customHeight="1" x14ac:dyDescent="0.3">
      <c r="A29" s="211" t="s">
        <v>233</v>
      </c>
      <c r="B29" s="212"/>
      <c r="C29" s="212"/>
      <c r="D29" s="212"/>
      <c r="E29" s="212"/>
      <c r="F29" s="212"/>
      <c r="G29" s="212"/>
      <c r="H29" s="212"/>
      <c r="I29" s="212"/>
      <c r="J29" s="212"/>
      <c r="K29" s="212"/>
      <c r="L29" s="212"/>
      <c r="M29" s="212"/>
      <c r="N29" s="212"/>
      <c r="O29" s="212"/>
      <c r="P29" s="212"/>
      <c r="Q29" s="212"/>
      <c r="R29" s="212"/>
      <c r="S29" s="213"/>
      <c r="T29" s="98"/>
    </row>
    <row r="30" spans="1:20" s="5" customFormat="1" ht="85.5" customHeight="1" x14ac:dyDescent="0.3">
      <c r="A30" s="108" t="s">
        <v>427</v>
      </c>
      <c r="B30" s="156">
        <v>1</v>
      </c>
      <c r="C30" s="35" t="s">
        <v>207</v>
      </c>
      <c r="D30" s="35" t="s">
        <v>21</v>
      </c>
      <c r="E30" s="59" t="s">
        <v>214</v>
      </c>
      <c r="F30" s="63">
        <v>0</v>
      </c>
      <c r="G30" s="35"/>
      <c r="H30" s="63">
        <v>0</v>
      </c>
      <c r="I30" s="35"/>
      <c r="J30" s="63">
        <v>0</v>
      </c>
      <c r="K30" s="35"/>
      <c r="L30" s="63">
        <v>0</v>
      </c>
      <c r="M30" s="35"/>
      <c r="N30" s="63">
        <v>0</v>
      </c>
      <c r="O30" s="35"/>
      <c r="P30" s="63">
        <v>0</v>
      </c>
      <c r="Q30" s="35"/>
      <c r="R30" s="35" t="s">
        <v>98</v>
      </c>
      <c r="S30" s="36" t="s">
        <v>99</v>
      </c>
      <c r="T30" s="101" t="s">
        <v>626</v>
      </c>
    </row>
    <row r="31" spans="1:20" s="5" customFormat="1" ht="87" customHeight="1" x14ac:dyDescent="0.3">
      <c r="A31" s="209" t="s">
        <v>27</v>
      </c>
      <c r="B31" s="156">
        <v>2</v>
      </c>
      <c r="C31" s="35" t="s">
        <v>205</v>
      </c>
      <c r="D31" s="35" t="s">
        <v>21</v>
      </c>
      <c r="E31" s="59" t="s">
        <v>214</v>
      </c>
      <c r="F31" s="63">
        <v>0</v>
      </c>
      <c r="G31" s="35"/>
      <c r="H31" s="63">
        <v>0</v>
      </c>
      <c r="I31" s="35"/>
      <c r="J31" s="63">
        <v>0</v>
      </c>
      <c r="K31" s="35"/>
      <c r="L31" s="63">
        <v>0</v>
      </c>
      <c r="M31" s="35"/>
      <c r="N31" s="63">
        <v>0</v>
      </c>
      <c r="O31" s="35"/>
      <c r="P31" s="63">
        <v>0</v>
      </c>
      <c r="Q31" s="35"/>
      <c r="R31" s="35" t="s">
        <v>28</v>
      </c>
      <c r="S31" s="36">
        <v>2</v>
      </c>
      <c r="T31" s="100"/>
    </row>
    <row r="32" spans="1:20" s="5" customFormat="1" ht="109.5" customHeight="1" x14ac:dyDescent="0.3">
      <c r="A32" s="207"/>
      <c r="B32" s="156">
        <v>3</v>
      </c>
      <c r="C32" s="35" t="s">
        <v>206</v>
      </c>
      <c r="D32" s="35" t="s">
        <v>21</v>
      </c>
      <c r="E32" s="59" t="s">
        <v>214</v>
      </c>
      <c r="F32" s="63">
        <v>0</v>
      </c>
      <c r="G32" s="35"/>
      <c r="H32" s="63">
        <v>0</v>
      </c>
      <c r="I32" s="35"/>
      <c r="J32" s="63">
        <v>0</v>
      </c>
      <c r="K32" s="35"/>
      <c r="L32" s="63">
        <v>0</v>
      </c>
      <c r="M32" s="35"/>
      <c r="N32" s="63">
        <v>0</v>
      </c>
      <c r="O32" s="35"/>
      <c r="P32" s="63">
        <v>0</v>
      </c>
      <c r="Q32" s="35"/>
      <c r="R32" s="35" t="s">
        <v>29</v>
      </c>
      <c r="S32" s="36">
        <v>90</v>
      </c>
      <c r="T32" s="101" t="s">
        <v>553</v>
      </c>
    </row>
    <row r="33" spans="1:20" s="5" customFormat="1" ht="62.4" x14ac:dyDescent="0.3">
      <c r="A33" s="207"/>
      <c r="B33" s="156">
        <v>4</v>
      </c>
      <c r="C33" s="35" t="s">
        <v>208</v>
      </c>
      <c r="D33" s="35" t="s">
        <v>21</v>
      </c>
      <c r="E33" s="59" t="s">
        <v>214</v>
      </c>
      <c r="F33" s="63">
        <v>0</v>
      </c>
      <c r="G33" s="35"/>
      <c r="H33" s="63">
        <v>0</v>
      </c>
      <c r="I33" s="35"/>
      <c r="J33" s="63">
        <v>0</v>
      </c>
      <c r="K33" s="35"/>
      <c r="L33" s="63">
        <v>0</v>
      </c>
      <c r="M33" s="35"/>
      <c r="N33" s="63">
        <v>0</v>
      </c>
      <c r="O33" s="35"/>
      <c r="P33" s="63">
        <v>0</v>
      </c>
      <c r="Q33" s="35"/>
      <c r="R33" s="35" t="s">
        <v>59</v>
      </c>
      <c r="S33" s="36"/>
      <c r="T33" s="100" t="s">
        <v>501</v>
      </c>
    </row>
    <row r="34" spans="1:20" s="5" customFormat="1" ht="62.4" x14ac:dyDescent="0.3">
      <c r="A34" s="207"/>
      <c r="B34" s="156">
        <v>5</v>
      </c>
      <c r="C34" s="35" t="s">
        <v>209</v>
      </c>
      <c r="D34" s="35" t="s">
        <v>21</v>
      </c>
      <c r="E34" s="59" t="s">
        <v>214</v>
      </c>
      <c r="F34" s="109">
        <v>0</v>
      </c>
      <c r="G34" s="110"/>
      <c r="H34" s="63">
        <v>0</v>
      </c>
      <c r="I34" s="35"/>
      <c r="J34" s="63">
        <v>0</v>
      </c>
      <c r="K34" s="35"/>
      <c r="L34" s="63">
        <v>0</v>
      </c>
      <c r="M34" s="35"/>
      <c r="N34" s="63">
        <v>0</v>
      </c>
      <c r="O34" s="35"/>
      <c r="P34" s="63">
        <v>0</v>
      </c>
      <c r="Q34" s="35"/>
      <c r="R34" s="35" t="s">
        <v>59</v>
      </c>
      <c r="S34" s="36">
        <v>1</v>
      </c>
      <c r="T34" s="101" t="s">
        <v>554</v>
      </c>
    </row>
    <row r="35" spans="1:20" s="5" customFormat="1" ht="31.2" x14ac:dyDescent="0.3">
      <c r="A35" s="111"/>
      <c r="B35" s="156">
        <v>6</v>
      </c>
      <c r="C35" s="35" t="s">
        <v>461</v>
      </c>
      <c r="D35" s="35" t="s">
        <v>21</v>
      </c>
      <c r="E35" s="112" t="s">
        <v>22</v>
      </c>
      <c r="F35" s="109">
        <v>18</v>
      </c>
      <c r="G35" s="110">
        <v>18</v>
      </c>
      <c r="H35" s="63">
        <v>0</v>
      </c>
      <c r="I35" s="35"/>
      <c r="J35" s="63">
        <v>0</v>
      </c>
      <c r="K35" s="35"/>
      <c r="L35" s="63">
        <v>18</v>
      </c>
      <c r="M35" s="35">
        <v>18</v>
      </c>
      <c r="N35" s="63">
        <v>0</v>
      </c>
      <c r="O35" s="35"/>
      <c r="P35" s="63">
        <v>0</v>
      </c>
      <c r="Q35" s="35"/>
      <c r="R35" s="113" t="s">
        <v>462</v>
      </c>
      <c r="S35" s="36">
        <v>1</v>
      </c>
      <c r="T35" s="100"/>
    </row>
    <row r="36" spans="1:20" s="5" customFormat="1" ht="22.05" customHeight="1" x14ac:dyDescent="0.3">
      <c r="A36" s="101"/>
      <c r="B36" s="155"/>
      <c r="C36" s="37" t="s">
        <v>5</v>
      </c>
      <c r="D36" s="37"/>
      <c r="E36" s="37"/>
      <c r="F36" s="37">
        <f t="shared" ref="F36:Q36" si="3">SUM(F30:F35)</f>
        <v>18</v>
      </c>
      <c r="G36" s="37">
        <f t="shared" si="3"/>
        <v>18</v>
      </c>
      <c r="H36" s="37">
        <f t="shared" si="3"/>
        <v>0</v>
      </c>
      <c r="I36" s="37">
        <f t="shared" si="3"/>
        <v>0</v>
      </c>
      <c r="J36" s="37">
        <f t="shared" si="3"/>
        <v>0</v>
      </c>
      <c r="K36" s="37">
        <f t="shared" si="3"/>
        <v>0</v>
      </c>
      <c r="L36" s="37">
        <f t="shared" si="3"/>
        <v>18</v>
      </c>
      <c r="M36" s="37">
        <f t="shared" si="3"/>
        <v>18</v>
      </c>
      <c r="N36" s="37">
        <f t="shared" si="3"/>
        <v>0</v>
      </c>
      <c r="O36" s="37">
        <f t="shared" si="3"/>
        <v>0</v>
      </c>
      <c r="P36" s="37">
        <f t="shared" si="3"/>
        <v>0</v>
      </c>
      <c r="Q36" s="37">
        <f t="shared" si="3"/>
        <v>0</v>
      </c>
      <c r="R36" s="37"/>
      <c r="S36" s="36"/>
      <c r="T36" s="100"/>
    </row>
    <row r="37" spans="1:20" s="45" customFormat="1" ht="21" customHeight="1" x14ac:dyDescent="0.3">
      <c r="A37" s="227" t="s">
        <v>429</v>
      </c>
      <c r="B37" s="228"/>
      <c r="C37" s="228"/>
      <c r="D37" s="228"/>
      <c r="E37" s="228"/>
      <c r="F37" s="228"/>
      <c r="G37" s="228"/>
      <c r="H37" s="228"/>
      <c r="I37" s="228"/>
      <c r="J37" s="228"/>
      <c r="K37" s="228"/>
      <c r="L37" s="228"/>
      <c r="M37" s="228"/>
      <c r="N37" s="228"/>
      <c r="O37" s="228"/>
      <c r="P37" s="228"/>
      <c r="Q37" s="228"/>
      <c r="R37" s="228"/>
      <c r="S37" s="229"/>
      <c r="T37" s="98"/>
    </row>
    <row r="38" spans="1:20" s="5" customFormat="1" ht="39" customHeight="1" x14ac:dyDescent="0.3">
      <c r="A38" s="262" t="s">
        <v>328</v>
      </c>
      <c r="B38" s="36">
        <v>1</v>
      </c>
      <c r="C38" s="35" t="s">
        <v>234</v>
      </c>
      <c r="D38" s="35" t="s">
        <v>21</v>
      </c>
      <c r="E38" s="35" t="s">
        <v>220</v>
      </c>
      <c r="F38" s="63">
        <f t="shared" ref="F38:F49" si="4">SUM(H38:P38)</f>
        <v>0</v>
      </c>
      <c r="G38" s="35"/>
      <c r="H38" s="63">
        <v>0</v>
      </c>
      <c r="I38" s="35"/>
      <c r="J38" s="63">
        <v>0</v>
      </c>
      <c r="K38" s="35"/>
      <c r="L38" s="63">
        <v>0</v>
      </c>
      <c r="M38" s="35"/>
      <c r="N38" s="63">
        <v>0</v>
      </c>
      <c r="O38" s="35"/>
      <c r="P38" s="63">
        <v>0</v>
      </c>
      <c r="Q38" s="35"/>
      <c r="R38" s="35" t="s">
        <v>221</v>
      </c>
      <c r="S38" s="36">
        <v>145</v>
      </c>
      <c r="T38" s="100" t="s">
        <v>623</v>
      </c>
    </row>
    <row r="39" spans="1:20" s="5" customFormat="1" ht="49.5" customHeight="1" x14ac:dyDescent="0.3">
      <c r="A39" s="263"/>
      <c r="B39" s="36">
        <v>2</v>
      </c>
      <c r="C39" s="35" t="s">
        <v>332</v>
      </c>
      <c r="D39" s="35" t="s">
        <v>21</v>
      </c>
      <c r="E39" s="35" t="s">
        <v>220</v>
      </c>
      <c r="F39" s="63">
        <f t="shared" si="4"/>
        <v>0</v>
      </c>
      <c r="G39" s="35"/>
      <c r="H39" s="63">
        <v>0</v>
      </c>
      <c r="I39" s="35"/>
      <c r="J39" s="63">
        <v>0</v>
      </c>
      <c r="K39" s="35"/>
      <c r="L39" s="63">
        <v>0</v>
      </c>
      <c r="M39" s="35"/>
      <c r="N39" s="63">
        <v>0</v>
      </c>
      <c r="O39" s="35"/>
      <c r="P39" s="63">
        <v>0</v>
      </c>
      <c r="Q39" s="35"/>
      <c r="R39" s="35" t="s">
        <v>249</v>
      </c>
      <c r="S39" s="36">
        <v>1</v>
      </c>
      <c r="T39" s="100"/>
    </row>
    <row r="40" spans="1:20" s="5" customFormat="1" ht="71.25" customHeight="1" x14ac:dyDescent="0.3">
      <c r="A40" s="263"/>
      <c r="B40" s="36">
        <v>3</v>
      </c>
      <c r="C40" s="35" t="s">
        <v>236</v>
      </c>
      <c r="D40" s="35" t="s">
        <v>21</v>
      </c>
      <c r="E40" s="35" t="s">
        <v>220</v>
      </c>
      <c r="F40" s="63">
        <f t="shared" si="4"/>
        <v>0</v>
      </c>
      <c r="G40" s="35"/>
      <c r="H40" s="63">
        <v>0</v>
      </c>
      <c r="I40" s="35"/>
      <c r="J40" s="63">
        <v>0</v>
      </c>
      <c r="K40" s="35"/>
      <c r="L40" s="63">
        <v>0</v>
      </c>
      <c r="M40" s="35"/>
      <c r="N40" s="63">
        <v>0</v>
      </c>
      <c r="O40" s="35"/>
      <c r="P40" s="63">
        <v>0</v>
      </c>
      <c r="Q40" s="35"/>
      <c r="R40" s="35" t="s">
        <v>244</v>
      </c>
      <c r="S40" s="36">
        <v>0</v>
      </c>
      <c r="T40" s="100"/>
    </row>
    <row r="41" spans="1:20" s="5" customFormat="1" ht="131.25" customHeight="1" x14ac:dyDescent="0.3">
      <c r="A41" s="263"/>
      <c r="B41" s="36">
        <v>4</v>
      </c>
      <c r="C41" s="35" t="s">
        <v>237</v>
      </c>
      <c r="D41" s="35" t="s">
        <v>21</v>
      </c>
      <c r="E41" s="35" t="s">
        <v>220</v>
      </c>
      <c r="F41" s="63">
        <f t="shared" si="4"/>
        <v>0</v>
      </c>
      <c r="G41" s="35"/>
      <c r="H41" s="63">
        <v>0</v>
      </c>
      <c r="I41" s="35"/>
      <c r="J41" s="63">
        <v>0</v>
      </c>
      <c r="K41" s="35"/>
      <c r="L41" s="63">
        <v>0</v>
      </c>
      <c r="M41" s="35"/>
      <c r="N41" s="63">
        <v>0</v>
      </c>
      <c r="O41" s="35"/>
      <c r="P41" s="63">
        <v>0</v>
      </c>
      <c r="Q41" s="35"/>
      <c r="R41" s="35" t="s">
        <v>250</v>
      </c>
      <c r="S41" s="36">
        <v>50</v>
      </c>
      <c r="T41" s="100" t="s">
        <v>520</v>
      </c>
    </row>
    <row r="42" spans="1:20" s="5" customFormat="1" ht="82.5" customHeight="1" x14ac:dyDescent="0.3">
      <c r="A42" s="263"/>
      <c r="B42" s="36">
        <v>5</v>
      </c>
      <c r="C42" s="35" t="s">
        <v>238</v>
      </c>
      <c r="D42" s="35" t="s">
        <v>21</v>
      </c>
      <c r="E42" s="35" t="s">
        <v>227</v>
      </c>
      <c r="F42" s="63">
        <f t="shared" si="4"/>
        <v>0</v>
      </c>
      <c r="G42" s="35"/>
      <c r="H42" s="63">
        <v>0</v>
      </c>
      <c r="I42" s="35"/>
      <c r="J42" s="63">
        <v>0</v>
      </c>
      <c r="K42" s="35"/>
      <c r="L42" s="63">
        <v>0</v>
      </c>
      <c r="M42" s="35"/>
      <c r="N42" s="63">
        <v>0</v>
      </c>
      <c r="O42" s="35"/>
      <c r="P42" s="63">
        <v>0</v>
      </c>
      <c r="Q42" s="35"/>
      <c r="R42" s="35" t="s">
        <v>222</v>
      </c>
      <c r="S42" s="36">
        <v>8</v>
      </c>
      <c r="T42" s="100"/>
    </row>
    <row r="43" spans="1:20" s="5" customFormat="1" ht="65.25" customHeight="1" x14ac:dyDescent="0.3">
      <c r="A43" s="263"/>
      <c r="B43" s="36">
        <v>6</v>
      </c>
      <c r="C43" s="35" t="s">
        <v>239</v>
      </c>
      <c r="D43" s="35" t="s">
        <v>21</v>
      </c>
      <c r="E43" s="35" t="s">
        <v>220</v>
      </c>
      <c r="F43" s="63">
        <f t="shared" si="4"/>
        <v>0</v>
      </c>
      <c r="G43" s="35"/>
      <c r="H43" s="63">
        <v>0</v>
      </c>
      <c r="I43" s="35"/>
      <c r="J43" s="63">
        <v>0</v>
      </c>
      <c r="K43" s="35"/>
      <c r="L43" s="63">
        <v>0</v>
      </c>
      <c r="M43" s="35"/>
      <c r="N43" s="63">
        <v>0</v>
      </c>
      <c r="O43" s="35"/>
      <c r="P43" s="63">
        <v>0</v>
      </c>
      <c r="Q43" s="35"/>
      <c r="R43" s="35" t="s">
        <v>223</v>
      </c>
      <c r="S43" s="36">
        <v>145</v>
      </c>
      <c r="T43" s="100" t="s">
        <v>523</v>
      </c>
    </row>
    <row r="44" spans="1:20" s="5" customFormat="1" ht="74.25" customHeight="1" x14ac:dyDescent="0.3">
      <c r="A44" s="263"/>
      <c r="B44" s="36">
        <v>7</v>
      </c>
      <c r="C44" s="35" t="s">
        <v>329</v>
      </c>
      <c r="D44" s="35" t="s">
        <v>21</v>
      </c>
      <c r="E44" s="35" t="s">
        <v>220</v>
      </c>
      <c r="F44" s="63">
        <f t="shared" si="4"/>
        <v>0</v>
      </c>
      <c r="G44" s="35"/>
      <c r="H44" s="63">
        <v>0</v>
      </c>
      <c r="I44" s="35"/>
      <c r="J44" s="63">
        <v>0</v>
      </c>
      <c r="K44" s="35"/>
      <c r="L44" s="63">
        <v>0</v>
      </c>
      <c r="M44" s="35"/>
      <c r="N44" s="63">
        <v>0</v>
      </c>
      <c r="O44" s="35"/>
      <c r="P44" s="63">
        <v>0</v>
      </c>
      <c r="Q44" s="35"/>
      <c r="R44" s="35" t="s">
        <v>330</v>
      </c>
      <c r="S44" s="36">
        <v>14</v>
      </c>
      <c r="T44" s="100" t="s">
        <v>521</v>
      </c>
    </row>
    <row r="45" spans="1:20" s="5" customFormat="1" ht="72.75" customHeight="1" x14ac:dyDescent="0.3">
      <c r="A45" s="263"/>
      <c r="B45" s="36">
        <v>8</v>
      </c>
      <c r="C45" s="35" t="s">
        <v>333</v>
      </c>
      <c r="D45" s="35" t="s">
        <v>21</v>
      </c>
      <c r="E45" s="35" t="s">
        <v>224</v>
      </c>
      <c r="F45" s="63">
        <f t="shared" si="4"/>
        <v>0</v>
      </c>
      <c r="G45" s="35"/>
      <c r="H45" s="63">
        <v>0</v>
      </c>
      <c r="I45" s="35"/>
      <c r="J45" s="63">
        <v>0</v>
      </c>
      <c r="K45" s="35"/>
      <c r="L45" s="63">
        <v>0</v>
      </c>
      <c r="M45" s="35"/>
      <c r="N45" s="63">
        <v>0</v>
      </c>
      <c r="O45" s="35"/>
      <c r="P45" s="63">
        <v>0</v>
      </c>
      <c r="Q45" s="35"/>
      <c r="R45" s="35" t="s">
        <v>226</v>
      </c>
      <c r="S45" s="36">
        <v>2</v>
      </c>
      <c r="T45" s="100" t="s">
        <v>522</v>
      </c>
    </row>
    <row r="46" spans="1:20" s="5" customFormat="1" ht="79.5" customHeight="1" x14ac:dyDescent="0.3">
      <c r="A46" s="263"/>
      <c r="B46" s="36">
        <v>9</v>
      </c>
      <c r="C46" s="35" t="s">
        <v>240</v>
      </c>
      <c r="D46" s="35" t="s">
        <v>21</v>
      </c>
      <c r="E46" s="35" t="s">
        <v>225</v>
      </c>
      <c r="F46" s="63">
        <f t="shared" si="4"/>
        <v>0</v>
      </c>
      <c r="G46" s="35"/>
      <c r="H46" s="63">
        <v>0</v>
      </c>
      <c r="I46" s="35"/>
      <c r="J46" s="63">
        <v>0</v>
      </c>
      <c r="K46" s="35"/>
      <c r="L46" s="63">
        <v>0</v>
      </c>
      <c r="M46" s="35"/>
      <c r="N46" s="63">
        <v>0</v>
      </c>
      <c r="O46" s="35"/>
      <c r="P46" s="63">
        <v>0</v>
      </c>
      <c r="Q46" s="35"/>
      <c r="R46" s="35" t="s">
        <v>331</v>
      </c>
      <c r="S46" s="36">
        <v>0</v>
      </c>
      <c r="T46" s="100"/>
    </row>
    <row r="47" spans="1:20" s="5" customFormat="1" ht="71.25" customHeight="1" x14ac:dyDescent="0.3">
      <c r="A47" s="263"/>
      <c r="B47" s="36">
        <v>10</v>
      </c>
      <c r="C47" s="35" t="s">
        <v>337</v>
      </c>
      <c r="D47" s="35" t="s">
        <v>21</v>
      </c>
      <c r="E47" s="35" t="s">
        <v>225</v>
      </c>
      <c r="F47" s="63">
        <f t="shared" si="4"/>
        <v>0</v>
      </c>
      <c r="G47" s="35"/>
      <c r="H47" s="63">
        <v>0</v>
      </c>
      <c r="I47" s="35"/>
      <c r="J47" s="63">
        <v>0</v>
      </c>
      <c r="K47" s="35"/>
      <c r="L47" s="63">
        <v>0</v>
      </c>
      <c r="M47" s="35"/>
      <c r="N47" s="63">
        <v>0</v>
      </c>
      <c r="O47" s="35"/>
      <c r="P47" s="63">
        <v>0</v>
      </c>
      <c r="Q47" s="35"/>
      <c r="R47" s="35" t="s">
        <v>338</v>
      </c>
      <c r="S47" s="36">
        <v>1</v>
      </c>
      <c r="T47" s="100"/>
    </row>
    <row r="48" spans="1:20" s="5" customFormat="1" ht="93.75" customHeight="1" x14ac:dyDescent="0.3">
      <c r="A48" s="263"/>
      <c r="B48" s="36">
        <v>11</v>
      </c>
      <c r="C48" s="35" t="s">
        <v>334</v>
      </c>
      <c r="D48" s="35" t="s">
        <v>21</v>
      </c>
      <c r="E48" s="35" t="s">
        <v>220</v>
      </c>
      <c r="F48" s="63">
        <f t="shared" si="4"/>
        <v>0</v>
      </c>
      <c r="G48" s="35"/>
      <c r="H48" s="63">
        <v>0</v>
      </c>
      <c r="I48" s="35"/>
      <c r="J48" s="63">
        <v>0</v>
      </c>
      <c r="K48" s="35"/>
      <c r="L48" s="63">
        <v>0</v>
      </c>
      <c r="M48" s="35"/>
      <c r="N48" s="63">
        <v>0</v>
      </c>
      <c r="O48" s="35"/>
      <c r="P48" s="63">
        <v>0</v>
      </c>
      <c r="Q48" s="35"/>
      <c r="R48" s="35" t="s">
        <v>251</v>
      </c>
      <c r="S48" s="36">
        <v>0</v>
      </c>
      <c r="T48" s="100"/>
    </row>
    <row r="49" spans="1:20" s="5" customFormat="1" ht="147.75" customHeight="1" x14ac:dyDescent="0.3">
      <c r="A49" s="264"/>
      <c r="B49" s="36">
        <v>12</v>
      </c>
      <c r="C49" s="35" t="s">
        <v>335</v>
      </c>
      <c r="D49" s="35" t="s">
        <v>21</v>
      </c>
      <c r="E49" s="35" t="s">
        <v>220</v>
      </c>
      <c r="F49" s="63">
        <f t="shared" si="4"/>
        <v>0</v>
      </c>
      <c r="G49" s="35"/>
      <c r="H49" s="63">
        <v>0</v>
      </c>
      <c r="I49" s="35"/>
      <c r="J49" s="63">
        <v>0</v>
      </c>
      <c r="K49" s="35"/>
      <c r="L49" s="63">
        <v>0</v>
      </c>
      <c r="M49" s="35"/>
      <c r="N49" s="63">
        <v>0</v>
      </c>
      <c r="O49" s="35"/>
      <c r="P49" s="63">
        <v>0</v>
      </c>
      <c r="Q49" s="35"/>
      <c r="R49" s="35" t="s">
        <v>252</v>
      </c>
      <c r="S49" s="177">
        <v>0</v>
      </c>
      <c r="T49" s="100"/>
    </row>
    <row r="50" spans="1:20" s="5" customFormat="1" ht="89.25" customHeight="1" x14ac:dyDescent="0.3">
      <c r="A50" s="114"/>
      <c r="B50" s="36">
        <v>13</v>
      </c>
      <c r="C50" s="35" t="s">
        <v>339</v>
      </c>
      <c r="D50" s="35" t="s">
        <v>21</v>
      </c>
      <c r="E50" s="35" t="s">
        <v>220</v>
      </c>
      <c r="F50" s="63">
        <f t="shared" ref="F50" si="5">SUM(H50:P50)</f>
        <v>0</v>
      </c>
      <c r="G50" s="35"/>
      <c r="H50" s="63">
        <v>0</v>
      </c>
      <c r="I50" s="35"/>
      <c r="J50" s="63">
        <v>0</v>
      </c>
      <c r="K50" s="35"/>
      <c r="L50" s="63">
        <v>0</v>
      </c>
      <c r="M50" s="35"/>
      <c r="N50" s="63">
        <v>0</v>
      </c>
      <c r="O50" s="35"/>
      <c r="P50" s="63">
        <v>0</v>
      </c>
      <c r="Q50" s="35"/>
      <c r="R50" s="35" t="s">
        <v>340</v>
      </c>
      <c r="S50" s="178">
        <v>0</v>
      </c>
      <c r="T50" s="100"/>
    </row>
    <row r="51" spans="1:20" s="5" customFormat="1" x14ac:dyDescent="0.3">
      <c r="A51" s="101"/>
      <c r="B51" s="155"/>
      <c r="C51" s="37" t="s">
        <v>5</v>
      </c>
      <c r="D51" s="37"/>
      <c r="E51" s="37"/>
      <c r="F51" s="37">
        <v>0</v>
      </c>
      <c r="G51" s="37">
        <v>0</v>
      </c>
      <c r="H51" s="37">
        <v>0</v>
      </c>
      <c r="I51" s="37">
        <v>0</v>
      </c>
      <c r="J51" s="37">
        <v>0</v>
      </c>
      <c r="K51" s="37">
        <v>0</v>
      </c>
      <c r="L51" s="37">
        <v>0</v>
      </c>
      <c r="M51" s="37">
        <v>0</v>
      </c>
      <c r="N51" s="37">
        <v>0</v>
      </c>
      <c r="O51" s="37">
        <v>0</v>
      </c>
      <c r="P51" s="37">
        <v>0</v>
      </c>
      <c r="Q51" s="37">
        <v>0</v>
      </c>
      <c r="R51" s="37"/>
      <c r="S51" s="36"/>
      <c r="T51" s="100"/>
    </row>
    <row r="52" spans="1:20" s="5" customFormat="1" ht="28.5" customHeight="1" x14ac:dyDescent="0.3">
      <c r="A52" s="265" t="s">
        <v>336</v>
      </c>
      <c r="B52" s="266"/>
      <c r="C52" s="266"/>
      <c r="D52" s="266"/>
      <c r="E52" s="266"/>
      <c r="F52" s="266"/>
      <c r="G52" s="266"/>
      <c r="H52" s="266"/>
      <c r="I52" s="266"/>
      <c r="J52" s="266"/>
      <c r="K52" s="266"/>
      <c r="L52" s="266"/>
      <c r="M52" s="266"/>
      <c r="N52" s="266"/>
      <c r="O52" s="266"/>
      <c r="P52" s="266"/>
      <c r="Q52" s="266"/>
      <c r="R52" s="266"/>
      <c r="S52" s="267"/>
      <c r="T52" s="100"/>
    </row>
    <row r="53" spans="1:20" s="34" customFormat="1" ht="25.5" customHeight="1" x14ac:dyDescent="0.3">
      <c r="A53" s="217" t="s">
        <v>18</v>
      </c>
      <c r="B53" s="218"/>
      <c r="C53" s="218"/>
      <c r="D53" s="218"/>
      <c r="E53" s="218"/>
      <c r="F53" s="218"/>
      <c r="G53" s="218"/>
      <c r="H53" s="218"/>
      <c r="I53" s="218"/>
      <c r="J53" s="218"/>
      <c r="K53" s="218"/>
      <c r="L53" s="218"/>
      <c r="M53" s="218"/>
      <c r="N53" s="218"/>
      <c r="O53" s="218"/>
      <c r="P53" s="218"/>
      <c r="Q53" s="218"/>
      <c r="R53" s="218"/>
      <c r="S53" s="219"/>
      <c r="T53" s="115"/>
    </row>
    <row r="54" spans="1:20" s="45" customFormat="1" ht="26.25" customHeight="1" x14ac:dyDescent="0.3">
      <c r="A54" s="211" t="s">
        <v>430</v>
      </c>
      <c r="B54" s="212"/>
      <c r="C54" s="212"/>
      <c r="D54" s="212"/>
      <c r="E54" s="212"/>
      <c r="F54" s="212"/>
      <c r="G54" s="212"/>
      <c r="H54" s="212"/>
      <c r="I54" s="212"/>
      <c r="J54" s="212"/>
      <c r="K54" s="212"/>
      <c r="L54" s="212"/>
      <c r="M54" s="212"/>
      <c r="N54" s="212"/>
      <c r="O54" s="212"/>
      <c r="P54" s="212"/>
      <c r="Q54" s="212"/>
      <c r="R54" s="212"/>
      <c r="S54" s="213"/>
      <c r="T54" s="98"/>
    </row>
    <row r="55" spans="1:20" s="5" customFormat="1" ht="66.75" customHeight="1" x14ac:dyDescent="0.3">
      <c r="A55" s="206" t="s">
        <v>283</v>
      </c>
      <c r="B55" s="36">
        <v>1</v>
      </c>
      <c r="C55" s="35" t="s">
        <v>262</v>
      </c>
      <c r="D55" s="35" t="s">
        <v>21</v>
      </c>
      <c r="E55" s="35" t="s">
        <v>56</v>
      </c>
      <c r="F55" s="63">
        <v>275</v>
      </c>
      <c r="G55" s="35">
        <v>8</v>
      </c>
      <c r="H55" s="63">
        <v>0</v>
      </c>
      <c r="I55" s="35"/>
      <c r="J55" s="63">
        <v>0</v>
      </c>
      <c r="K55" s="35"/>
      <c r="L55" s="63">
        <v>275</v>
      </c>
      <c r="M55" s="35">
        <v>8</v>
      </c>
      <c r="N55" s="63">
        <v>0</v>
      </c>
      <c r="O55" s="35"/>
      <c r="P55" s="63">
        <v>0</v>
      </c>
      <c r="Q55" s="35"/>
      <c r="R55" s="35" t="s">
        <v>346</v>
      </c>
      <c r="S55" s="36" t="s">
        <v>119</v>
      </c>
      <c r="T55" s="100"/>
    </row>
    <row r="56" spans="1:20" s="5" customFormat="1" ht="48" customHeight="1" x14ac:dyDescent="0.3">
      <c r="A56" s="207"/>
      <c r="B56" s="36">
        <v>2</v>
      </c>
      <c r="C56" s="35" t="s">
        <v>200</v>
      </c>
      <c r="D56" s="35" t="s">
        <v>21</v>
      </c>
      <c r="E56" s="35" t="s">
        <v>56</v>
      </c>
      <c r="F56" s="63">
        <v>330</v>
      </c>
      <c r="G56" s="35"/>
      <c r="H56" s="63">
        <v>0</v>
      </c>
      <c r="I56" s="35"/>
      <c r="J56" s="63">
        <v>0</v>
      </c>
      <c r="K56" s="35"/>
      <c r="L56" s="63">
        <v>330</v>
      </c>
      <c r="M56" s="35"/>
      <c r="N56" s="63">
        <v>0</v>
      </c>
      <c r="O56" s="35"/>
      <c r="P56" s="63">
        <v>0</v>
      </c>
      <c r="Q56" s="35"/>
      <c r="R56" s="35" t="s">
        <v>201</v>
      </c>
      <c r="S56" s="36" t="s">
        <v>347</v>
      </c>
      <c r="T56" s="100"/>
    </row>
    <row r="57" spans="1:20" s="5" customFormat="1" ht="54.75" customHeight="1" x14ac:dyDescent="0.3">
      <c r="A57" s="207"/>
      <c r="B57" s="36">
        <v>3</v>
      </c>
      <c r="C57" s="35" t="s">
        <v>57</v>
      </c>
      <c r="D57" s="35" t="s">
        <v>21</v>
      </c>
      <c r="E57" s="35" t="s">
        <v>56</v>
      </c>
      <c r="F57" s="63">
        <v>25</v>
      </c>
      <c r="G57" s="35">
        <v>5.7720000000000002</v>
      </c>
      <c r="H57" s="63">
        <v>0</v>
      </c>
      <c r="I57" s="35"/>
      <c r="J57" s="63">
        <v>0</v>
      </c>
      <c r="K57" s="35"/>
      <c r="L57" s="63">
        <v>25</v>
      </c>
      <c r="M57" s="35">
        <v>5.7720000000000002</v>
      </c>
      <c r="N57" s="63">
        <v>0</v>
      </c>
      <c r="O57" s="35"/>
      <c r="P57" s="63">
        <v>0</v>
      </c>
      <c r="Q57" s="35"/>
      <c r="R57" s="35" t="s">
        <v>350</v>
      </c>
      <c r="S57" s="36" t="s">
        <v>116</v>
      </c>
      <c r="T57" s="100"/>
    </row>
    <row r="58" spans="1:20" s="5" customFormat="1" ht="51" customHeight="1" x14ac:dyDescent="0.3">
      <c r="A58" s="207"/>
      <c r="B58" s="36">
        <v>4</v>
      </c>
      <c r="C58" s="35" t="s">
        <v>118</v>
      </c>
      <c r="D58" s="35" t="s">
        <v>21</v>
      </c>
      <c r="E58" s="35" t="s">
        <v>56</v>
      </c>
      <c r="F58" s="63">
        <v>500</v>
      </c>
      <c r="G58" s="35"/>
      <c r="H58" s="63">
        <v>0</v>
      </c>
      <c r="I58" s="35"/>
      <c r="J58" s="63">
        <v>0</v>
      </c>
      <c r="K58" s="35"/>
      <c r="L58" s="63">
        <v>500</v>
      </c>
      <c r="M58" s="35"/>
      <c r="N58" s="63">
        <v>0</v>
      </c>
      <c r="O58" s="35"/>
      <c r="P58" s="63">
        <v>0</v>
      </c>
      <c r="Q58" s="35"/>
      <c r="R58" s="35" t="s">
        <v>202</v>
      </c>
      <c r="S58" s="36" t="s">
        <v>199</v>
      </c>
      <c r="T58" s="100"/>
    </row>
    <row r="59" spans="1:20" s="5" customFormat="1" ht="51" customHeight="1" x14ac:dyDescent="0.3">
      <c r="A59" s="207"/>
      <c r="B59" s="36">
        <v>5</v>
      </c>
      <c r="C59" s="116" t="s">
        <v>457</v>
      </c>
      <c r="D59" s="116" t="s">
        <v>21</v>
      </c>
      <c r="E59" s="116" t="s">
        <v>56</v>
      </c>
      <c r="F59" s="117">
        <v>0</v>
      </c>
      <c r="G59" s="118"/>
      <c r="H59" s="117">
        <v>0</v>
      </c>
      <c r="I59" s="118"/>
      <c r="J59" s="117">
        <v>0</v>
      </c>
      <c r="K59" s="118"/>
      <c r="L59" s="117">
        <v>0</v>
      </c>
      <c r="M59" s="118"/>
      <c r="N59" s="117">
        <v>0</v>
      </c>
      <c r="O59" s="119"/>
      <c r="P59" s="120">
        <v>0</v>
      </c>
      <c r="Q59" s="119"/>
      <c r="R59" s="116" t="s">
        <v>457</v>
      </c>
      <c r="S59" s="179" t="s">
        <v>458</v>
      </c>
      <c r="T59" s="100"/>
    </row>
    <row r="60" spans="1:20" s="5" customFormat="1" ht="78" x14ac:dyDescent="0.3">
      <c r="A60" s="207"/>
      <c r="B60" s="36">
        <v>6</v>
      </c>
      <c r="C60" s="116" t="s">
        <v>459</v>
      </c>
      <c r="D60" s="35" t="s">
        <v>21</v>
      </c>
      <c r="E60" s="35" t="s">
        <v>56</v>
      </c>
      <c r="F60" s="63">
        <v>60</v>
      </c>
      <c r="G60" s="35">
        <v>35.710999999999999</v>
      </c>
      <c r="H60" s="63">
        <v>0</v>
      </c>
      <c r="I60" s="35"/>
      <c r="J60" s="63">
        <v>0</v>
      </c>
      <c r="K60" s="35"/>
      <c r="L60" s="63">
        <v>60</v>
      </c>
      <c r="M60" s="35">
        <v>35.710999999999999</v>
      </c>
      <c r="N60" s="63">
        <v>0</v>
      </c>
      <c r="O60" s="35"/>
      <c r="P60" s="63">
        <v>0</v>
      </c>
      <c r="Q60" s="35"/>
      <c r="R60" s="35" t="s">
        <v>351</v>
      </c>
      <c r="S60" s="36" t="s">
        <v>116</v>
      </c>
      <c r="T60" s="100"/>
    </row>
    <row r="61" spans="1:20" s="5" customFormat="1" ht="46.5" customHeight="1" x14ac:dyDescent="0.3">
      <c r="A61" s="207"/>
      <c r="B61" s="36">
        <v>7</v>
      </c>
      <c r="C61" s="35" t="s">
        <v>121</v>
      </c>
      <c r="D61" s="35" t="s">
        <v>21</v>
      </c>
      <c r="E61" s="35" t="s">
        <v>56</v>
      </c>
      <c r="F61" s="63">
        <v>700</v>
      </c>
      <c r="G61" s="35">
        <v>626.49400000000003</v>
      </c>
      <c r="H61" s="63">
        <v>0</v>
      </c>
      <c r="I61" s="35"/>
      <c r="J61" s="63">
        <v>0</v>
      </c>
      <c r="K61" s="35"/>
      <c r="L61" s="63">
        <v>700</v>
      </c>
      <c r="M61" s="35">
        <v>626.49400000000003</v>
      </c>
      <c r="N61" s="63">
        <v>0</v>
      </c>
      <c r="O61" s="35"/>
      <c r="P61" s="63">
        <v>0</v>
      </c>
      <c r="Q61" s="35"/>
      <c r="R61" s="35" t="s">
        <v>122</v>
      </c>
      <c r="S61" s="36" t="s">
        <v>116</v>
      </c>
      <c r="T61" s="100"/>
    </row>
    <row r="62" spans="1:20" s="5" customFormat="1" ht="47.25" customHeight="1" x14ac:dyDescent="0.3">
      <c r="A62" s="207"/>
      <c r="B62" s="36">
        <v>8</v>
      </c>
      <c r="C62" s="35" t="s">
        <v>120</v>
      </c>
      <c r="D62" s="35" t="s">
        <v>21</v>
      </c>
      <c r="E62" s="35" t="s">
        <v>56</v>
      </c>
      <c r="F62" s="63">
        <v>60</v>
      </c>
      <c r="G62" s="35"/>
      <c r="H62" s="63">
        <v>0</v>
      </c>
      <c r="I62" s="35"/>
      <c r="J62" s="63">
        <v>0</v>
      </c>
      <c r="K62" s="35"/>
      <c r="L62" s="63">
        <v>60</v>
      </c>
      <c r="M62" s="35"/>
      <c r="N62" s="63">
        <v>0</v>
      </c>
      <c r="O62" s="35"/>
      <c r="P62" s="63">
        <v>0</v>
      </c>
      <c r="Q62" s="35"/>
      <c r="R62" s="35" t="s">
        <v>203</v>
      </c>
      <c r="S62" s="36" t="s">
        <v>119</v>
      </c>
      <c r="T62" s="100"/>
    </row>
    <row r="63" spans="1:20" s="5" customFormat="1" ht="45" customHeight="1" x14ac:dyDescent="0.3">
      <c r="A63" s="207"/>
      <c r="B63" s="36">
        <v>9</v>
      </c>
      <c r="C63" s="35" t="s">
        <v>123</v>
      </c>
      <c r="D63" s="35" t="s">
        <v>21</v>
      </c>
      <c r="E63" s="35" t="s">
        <v>56</v>
      </c>
      <c r="F63" s="63">
        <v>25</v>
      </c>
      <c r="G63" s="35">
        <v>13.7</v>
      </c>
      <c r="H63" s="63">
        <v>0</v>
      </c>
      <c r="I63" s="35"/>
      <c r="J63" s="63">
        <v>0</v>
      </c>
      <c r="K63" s="35"/>
      <c r="L63" s="63">
        <v>25</v>
      </c>
      <c r="M63" s="35">
        <v>13.7</v>
      </c>
      <c r="N63" s="63">
        <v>0</v>
      </c>
      <c r="O63" s="35"/>
      <c r="P63" s="63">
        <v>0</v>
      </c>
      <c r="Q63" s="35"/>
      <c r="R63" s="35" t="s">
        <v>352</v>
      </c>
      <c r="S63" s="36" t="s">
        <v>116</v>
      </c>
      <c r="T63" s="100"/>
    </row>
    <row r="64" spans="1:20" s="5" customFormat="1" ht="75" customHeight="1" x14ac:dyDescent="0.3">
      <c r="A64" s="210"/>
      <c r="B64" s="36">
        <v>10</v>
      </c>
      <c r="C64" s="35" t="s">
        <v>354</v>
      </c>
      <c r="D64" s="35" t="s">
        <v>21</v>
      </c>
      <c r="E64" s="35" t="s">
        <v>56</v>
      </c>
      <c r="F64" s="63">
        <v>8</v>
      </c>
      <c r="G64" s="35"/>
      <c r="H64" s="63">
        <v>0</v>
      </c>
      <c r="I64" s="35"/>
      <c r="J64" s="63">
        <v>0</v>
      </c>
      <c r="K64" s="35"/>
      <c r="L64" s="63">
        <v>8</v>
      </c>
      <c r="M64" s="35"/>
      <c r="N64" s="63">
        <v>0</v>
      </c>
      <c r="O64" s="35"/>
      <c r="P64" s="63">
        <v>0</v>
      </c>
      <c r="Q64" s="35"/>
      <c r="R64" s="35" t="s">
        <v>353</v>
      </c>
      <c r="S64" s="36" t="s">
        <v>116</v>
      </c>
      <c r="T64" s="100"/>
    </row>
    <row r="65" spans="1:20" s="5" customFormat="1" ht="85.5" customHeight="1" x14ac:dyDescent="0.3">
      <c r="A65" s="206" t="s">
        <v>356</v>
      </c>
      <c r="B65" s="36">
        <v>11</v>
      </c>
      <c r="C65" s="35" t="s">
        <v>124</v>
      </c>
      <c r="D65" s="35" t="s">
        <v>21</v>
      </c>
      <c r="E65" s="35" t="s">
        <v>56</v>
      </c>
      <c r="F65" s="63">
        <v>10</v>
      </c>
      <c r="G65" s="35"/>
      <c r="H65" s="63">
        <v>0</v>
      </c>
      <c r="I65" s="35"/>
      <c r="J65" s="63">
        <v>0</v>
      </c>
      <c r="K65" s="35"/>
      <c r="L65" s="63">
        <v>10</v>
      </c>
      <c r="M65" s="35"/>
      <c r="N65" s="63">
        <v>0</v>
      </c>
      <c r="O65" s="35"/>
      <c r="P65" s="63">
        <v>0</v>
      </c>
      <c r="Q65" s="35"/>
      <c r="R65" s="35" t="s">
        <v>125</v>
      </c>
      <c r="S65" s="36" t="s">
        <v>116</v>
      </c>
      <c r="T65" s="100"/>
    </row>
    <row r="66" spans="1:20" s="5" customFormat="1" ht="60" customHeight="1" x14ac:dyDescent="0.3">
      <c r="A66" s="207"/>
      <c r="B66" s="36">
        <v>12</v>
      </c>
      <c r="C66" s="35" t="s">
        <v>58</v>
      </c>
      <c r="D66" s="35" t="s">
        <v>21</v>
      </c>
      <c r="E66" s="35" t="s">
        <v>56</v>
      </c>
      <c r="F66" s="63">
        <v>10</v>
      </c>
      <c r="G66" s="35"/>
      <c r="H66" s="63">
        <v>0</v>
      </c>
      <c r="I66" s="35"/>
      <c r="J66" s="63">
        <v>0</v>
      </c>
      <c r="K66" s="35"/>
      <c r="L66" s="63">
        <v>10</v>
      </c>
      <c r="M66" s="35"/>
      <c r="N66" s="63">
        <v>0</v>
      </c>
      <c r="O66" s="35"/>
      <c r="P66" s="63">
        <v>0</v>
      </c>
      <c r="Q66" s="35"/>
      <c r="R66" s="35" t="s">
        <v>127</v>
      </c>
      <c r="S66" s="36" t="s">
        <v>116</v>
      </c>
      <c r="T66" s="100"/>
    </row>
    <row r="67" spans="1:20" s="5" customFormat="1" ht="54.75" customHeight="1" x14ac:dyDescent="0.3">
      <c r="A67" s="210"/>
      <c r="B67" s="36">
        <v>13</v>
      </c>
      <c r="C67" s="35" t="s">
        <v>126</v>
      </c>
      <c r="D67" s="35" t="s">
        <v>21</v>
      </c>
      <c r="E67" s="35" t="s">
        <v>56</v>
      </c>
      <c r="F67" s="63">
        <v>45</v>
      </c>
      <c r="G67" s="35"/>
      <c r="H67" s="63">
        <v>0</v>
      </c>
      <c r="I67" s="35"/>
      <c r="J67" s="63">
        <v>0</v>
      </c>
      <c r="K67" s="35"/>
      <c r="L67" s="63">
        <v>45</v>
      </c>
      <c r="M67" s="35"/>
      <c r="N67" s="63">
        <v>0</v>
      </c>
      <c r="O67" s="35"/>
      <c r="P67" s="63">
        <v>0</v>
      </c>
      <c r="Q67" s="35"/>
      <c r="R67" s="35" t="s">
        <v>117</v>
      </c>
      <c r="S67" s="36" t="s">
        <v>116</v>
      </c>
      <c r="T67" s="100"/>
    </row>
    <row r="68" spans="1:20" s="5" customFormat="1" ht="103.5" customHeight="1" x14ac:dyDescent="0.3">
      <c r="A68" s="206" t="s">
        <v>355</v>
      </c>
      <c r="B68" s="36">
        <v>14</v>
      </c>
      <c r="C68" s="59" t="s">
        <v>460</v>
      </c>
      <c r="D68" s="35" t="s">
        <v>21</v>
      </c>
      <c r="E68" s="35" t="s">
        <v>56</v>
      </c>
      <c r="F68" s="63">
        <v>100</v>
      </c>
      <c r="G68" s="35">
        <v>50.036999999999999</v>
      </c>
      <c r="H68" s="63">
        <v>0</v>
      </c>
      <c r="I68" s="35"/>
      <c r="J68" s="63">
        <v>0</v>
      </c>
      <c r="K68" s="35"/>
      <c r="L68" s="63">
        <v>100</v>
      </c>
      <c r="M68" s="35">
        <v>50.036999999999999</v>
      </c>
      <c r="N68" s="63">
        <v>0</v>
      </c>
      <c r="O68" s="35"/>
      <c r="P68" s="63">
        <v>0</v>
      </c>
      <c r="Q68" s="35"/>
      <c r="R68" s="35" t="s">
        <v>345</v>
      </c>
      <c r="S68" s="36" t="s">
        <v>199</v>
      </c>
      <c r="T68" s="100"/>
    </row>
    <row r="69" spans="1:20" s="5" customFormat="1" ht="77.55" customHeight="1" x14ac:dyDescent="0.3">
      <c r="A69" s="207"/>
      <c r="B69" s="36">
        <v>15</v>
      </c>
      <c r="C69" s="35" t="s">
        <v>573</v>
      </c>
      <c r="D69" s="35" t="s">
        <v>21</v>
      </c>
      <c r="E69" s="35" t="s">
        <v>56</v>
      </c>
      <c r="F69" s="63">
        <v>1300</v>
      </c>
      <c r="G69" s="35"/>
      <c r="H69" s="63">
        <v>0</v>
      </c>
      <c r="I69" s="35"/>
      <c r="J69" s="63">
        <v>0</v>
      </c>
      <c r="K69" s="35"/>
      <c r="L69" s="63">
        <v>1300</v>
      </c>
      <c r="M69" s="35"/>
      <c r="N69" s="63">
        <v>0</v>
      </c>
      <c r="O69" s="35"/>
      <c r="P69" s="63">
        <v>0</v>
      </c>
      <c r="Q69" s="35"/>
      <c r="R69" s="35" t="s">
        <v>467</v>
      </c>
      <c r="S69" s="36">
        <v>1</v>
      </c>
      <c r="T69" s="100"/>
    </row>
    <row r="70" spans="1:20" s="5" customFormat="1" ht="77.55" customHeight="1" x14ac:dyDescent="0.3">
      <c r="A70" s="207"/>
      <c r="B70" s="36">
        <v>16</v>
      </c>
      <c r="C70" s="59" t="s">
        <v>469</v>
      </c>
      <c r="D70" s="35" t="s">
        <v>21</v>
      </c>
      <c r="E70" s="35" t="s">
        <v>56</v>
      </c>
      <c r="F70" s="63">
        <v>1300</v>
      </c>
      <c r="G70" s="35"/>
      <c r="H70" s="63">
        <v>0</v>
      </c>
      <c r="I70" s="35"/>
      <c r="J70" s="63">
        <v>0</v>
      </c>
      <c r="K70" s="35"/>
      <c r="L70" s="63">
        <v>1300</v>
      </c>
      <c r="M70" s="35"/>
      <c r="N70" s="63">
        <v>0</v>
      </c>
      <c r="O70" s="35"/>
      <c r="P70" s="63">
        <v>0</v>
      </c>
      <c r="Q70" s="35"/>
      <c r="R70" s="35" t="s">
        <v>467</v>
      </c>
      <c r="S70" s="36">
        <v>1</v>
      </c>
      <c r="T70" s="100"/>
    </row>
    <row r="71" spans="1:20" s="5" customFormat="1" ht="77.55" customHeight="1" x14ac:dyDescent="0.3">
      <c r="A71" s="207"/>
      <c r="B71" s="36">
        <v>17</v>
      </c>
      <c r="C71" s="59" t="s">
        <v>470</v>
      </c>
      <c r="D71" s="35" t="s">
        <v>21</v>
      </c>
      <c r="E71" s="35" t="s">
        <v>56</v>
      </c>
      <c r="F71" s="63">
        <v>1300</v>
      </c>
      <c r="G71" s="35"/>
      <c r="H71" s="63">
        <v>0</v>
      </c>
      <c r="I71" s="35"/>
      <c r="J71" s="63">
        <v>0</v>
      </c>
      <c r="K71" s="35"/>
      <c r="L71" s="63">
        <v>1300</v>
      </c>
      <c r="M71" s="35"/>
      <c r="N71" s="63">
        <v>0</v>
      </c>
      <c r="O71" s="35"/>
      <c r="P71" s="63">
        <v>0</v>
      </c>
      <c r="Q71" s="35"/>
      <c r="R71" s="35" t="s">
        <v>467</v>
      </c>
      <c r="S71" s="36">
        <v>1</v>
      </c>
      <c r="T71" s="100"/>
    </row>
    <row r="72" spans="1:20" s="5" customFormat="1" ht="77.55" customHeight="1" x14ac:dyDescent="0.3">
      <c r="A72" s="207"/>
      <c r="B72" s="36">
        <v>18</v>
      </c>
      <c r="C72" s="59" t="s">
        <v>468</v>
      </c>
      <c r="D72" s="35" t="s">
        <v>21</v>
      </c>
      <c r="E72" s="35" t="s">
        <v>56</v>
      </c>
      <c r="F72" s="63">
        <v>3200</v>
      </c>
      <c r="G72" s="35"/>
      <c r="H72" s="63">
        <v>0</v>
      </c>
      <c r="I72" s="35"/>
      <c r="J72" s="63">
        <v>0</v>
      </c>
      <c r="K72" s="35"/>
      <c r="L72" s="63">
        <v>3200</v>
      </c>
      <c r="M72" s="35"/>
      <c r="N72" s="63">
        <v>0</v>
      </c>
      <c r="O72" s="35"/>
      <c r="P72" s="63">
        <v>0</v>
      </c>
      <c r="Q72" s="35"/>
      <c r="R72" s="35" t="s">
        <v>467</v>
      </c>
      <c r="S72" s="36">
        <v>1</v>
      </c>
      <c r="T72" s="100"/>
    </row>
    <row r="73" spans="1:20" s="5" customFormat="1" ht="115.5" customHeight="1" x14ac:dyDescent="0.3">
      <c r="A73" s="207"/>
      <c r="B73" s="36">
        <v>19</v>
      </c>
      <c r="C73" s="35" t="s">
        <v>466</v>
      </c>
      <c r="D73" s="35" t="s">
        <v>21</v>
      </c>
      <c r="E73" s="35" t="s">
        <v>56</v>
      </c>
      <c r="F73" s="63">
        <v>370.45100000000002</v>
      </c>
      <c r="G73" s="35">
        <v>370.45</v>
      </c>
      <c r="H73" s="63">
        <v>277.83800000000002</v>
      </c>
      <c r="I73" s="35">
        <v>277.83699999999999</v>
      </c>
      <c r="J73" s="63">
        <v>0</v>
      </c>
      <c r="K73" s="35"/>
      <c r="L73" s="63">
        <v>92.613</v>
      </c>
      <c r="M73" s="35">
        <v>92.613</v>
      </c>
      <c r="N73" s="63">
        <v>0</v>
      </c>
      <c r="O73" s="35"/>
      <c r="P73" s="63">
        <v>0</v>
      </c>
      <c r="Q73" s="35"/>
      <c r="R73" s="35" t="s">
        <v>348</v>
      </c>
      <c r="S73" s="36" t="s">
        <v>349</v>
      </c>
      <c r="T73" s="100"/>
    </row>
    <row r="74" spans="1:20" s="5" customFormat="1" ht="105.75" customHeight="1" x14ac:dyDescent="0.3">
      <c r="A74" s="210"/>
      <c r="B74" s="36">
        <v>20</v>
      </c>
      <c r="C74" s="35" t="s">
        <v>344</v>
      </c>
      <c r="D74" s="35" t="s">
        <v>21</v>
      </c>
      <c r="E74" s="35" t="s">
        <v>56</v>
      </c>
      <c r="F74" s="63">
        <v>500</v>
      </c>
      <c r="G74" s="35"/>
      <c r="H74" s="63">
        <v>0</v>
      </c>
      <c r="I74" s="35"/>
      <c r="J74" s="63">
        <v>0</v>
      </c>
      <c r="K74" s="35"/>
      <c r="L74" s="63">
        <v>500</v>
      </c>
      <c r="M74" s="35"/>
      <c r="N74" s="63">
        <v>0</v>
      </c>
      <c r="O74" s="35"/>
      <c r="P74" s="63">
        <v>0</v>
      </c>
      <c r="Q74" s="35"/>
      <c r="R74" s="35" t="s">
        <v>343</v>
      </c>
      <c r="S74" s="36" t="s">
        <v>199</v>
      </c>
      <c r="T74" s="100"/>
    </row>
    <row r="75" spans="1:20" s="5" customFormat="1" ht="109.05" customHeight="1" x14ac:dyDescent="0.3">
      <c r="A75" s="194"/>
      <c r="B75" s="36">
        <v>21</v>
      </c>
      <c r="C75" s="35" t="s">
        <v>576</v>
      </c>
      <c r="D75" s="35" t="s">
        <v>21</v>
      </c>
      <c r="E75" s="35" t="s">
        <v>56</v>
      </c>
      <c r="F75" s="63">
        <v>99.4</v>
      </c>
      <c r="G75" s="35">
        <v>99.4</v>
      </c>
      <c r="H75" s="63">
        <v>0</v>
      </c>
      <c r="I75" s="35"/>
      <c r="J75" s="63">
        <v>0</v>
      </c>
      <c r="K75" s="35"/>
      <c r="L75" s="63">
        <v>99.4</v>
      </c>
      <c r="M75" s="35">
        <v>99.4</v>
      </c>
      <c r="N75" s="63"/>
      <c r="O75" s="35"/>
      <c r="P75" s="63"/>
      <c r="Q75" s="35"/>
      <c r="R75" s="35"/>
      <c r="S75" s="36"/>
      <c r="T75" s="100"/>
    </row>
    <row r="76" spans="1:20" s="5" customFormat="1" ht="109.05" customHeight="1" x14ac:dyDescent="0.3">
      <c r="A76" s="194"/>
      <c r="B76" s="36">
        <v>22</v>
      </c>
      <c r="C76" s="35" t="s">
        <v>583</v>
      </c>
      <c r="D76" s="35" t="s">
        <v>21</v>
      </c>
      <c r="E76" s="35" t="s">
        <v>22</v>
      </c>
      <c r="F76" s="63">
        <v>540</v>
      </c>
      <c r="G76" s="35"/>
      <c r="H76" s="63">
        <v>0</v>
      </c>
      <c r="I76" s="35"/>
      <c r="J76" s="63">
        <v>540</v>
      </c>
      <c r="K76" s="35"/>
      <c r="L76" s="63">
        <v>0</v>
      </c>
      <c r="M76" s="35"/>
      <c r="N76" s="63">
        <v>0</v>
      </c>
      <c r="O76" s="35"/>
      <c r="P76" s="63">
        <v>0</v>
      </c>
      <c r="Q76" s="35"/>
      <c r="R76" s="35" t="s">
        <v>577</v>
      </c>
      <c r="S76" s="36" t="s">
        <v>578</v>
      </c>
      <c r="T76" s="100"/>
    </row>
    <row r="77" spans="1:20" s="5" customFormat="1" ht="23.25" customHeight="1" x14ac:dyDescent="0.3">
      <c r="A77" s="101"/>
      <c r="B77" s="155"/>
      <c r="C77" s="37" t="s">
        <v>5</v>
      </c>
      <c r="D77" s="37"/>
      <c r="E77" s="37"/>
      <c r="F77" s="37">
        <f>SUM(F55:F76)</f>
        <v>10757.851000000001</v>
      </c>
      <c r="G77" s="37">
        <f t="shared" ref="G77:K77" si="6">SUM(G55:G76)</f>
        <v>1209.5640000000001</v>
      </c>
      <c r="H77" s="37">
        <f t="shared" si="6"/>
        <v>277.83800000000002</v>
      </c>
      <c r="I77" s="37">
        <f t="shared" si="6"/>
        <v>277.83699999999999</v>
      </c>
      <c r="J77" s="37">
        <f t="shared" si="6"/>
        <v>540</v>
      </c>
      <c r="K77" s="37">
        <f t="shared" si="6"/>
        <v>0</v>
      </c>
      <c r="L77" s="37">
        <f>SUM(L55:L76)</f>
        <v>9940.012999999999</v>
      </c>
      <c r="M77" s="37">
        <f t="shared" ref="M77" si="7">SUM(M55:M76)</f>
        <v>931.72699999999998</v>
      </c>
      <c r="N77" s="37">
        <f t="shared" ref="N77" si="8">SUM(N55:N76)</f>
        <v>0</v>
      </c>
      <c r="O77" s="37">
        <f>SUM(O55:O76)</f>
        <v>0</v>
      </c>
      <c r="P77" s="37">
        <f t="shared" ref="P77" si="9">SUM(P55:P76)</f>
        <v>0</v>
      </c>
      <c r="Q77" s="37">
        <f t="shared" ref="Q77" si="10">SUM(Q55:Q76)</f>
        <v>0</v>
      </c>
      <c r="R77" s="37"/>
      <c r="S77" s="36"/>
      <c r="T77" s="100"/>
    </row>
    <row r="78" spans="1:20" s="45" customFormat="1" ht="30.75" customHeight="1" x14ac:dyDescent="0.3">
      <c r="A78" s="211" t="s">
        <v>431</v>
      </c>
      <c r="B78" s="212"/>
      <c r="C78" s="212"/>
      <c r="D78" s="212"/>
      <c r="E78" s="212"/>
      <c r="F78" s="212"/>
      <c r="G78" s="212"/>
      <c r="H78" s="212"/>
      <c r="I78" s="212"/>
      <c r="J78" s="212"/>
      <c r="K78" s="212"/>
      <c r="L78" s="212"/>
      <c r="M78" s="212"/>
      <c r="N78" s="212"/>
      <c r="O78" s="212"/>
      <c r="P78" s="212"/>
      <c r="Q78" s="212"/>
      <c r="R78" s="212"/>
      <c r="S78" s="213"/>
      <c r="T78" s="98"/>
    </row>
    <row r="79" spans="1:20" s="5" customFormat="1" ht="77.25" customHeight="1" x14ac:dyDescent="0.3">
      <c r="A79" s="204" t="s">
        <v>357</v>
      </c>
      <c r="B79" s="36">
        <v>1</v>
      </c>
      <c r="C79" s="35" t="s">
        <v>358</v>
      </c>
      <c r="D79" s="35" t="s">
        <v>21</v>
      </c>
      <c r="E79" s="35" t="s">
        <v>56</v>
      </c>
      <c r="F79" s="63">
        <v>2</v>
      </c>
      <c r="G79" s="35"/>
      <c r="H79" s="63">
        <v>0</v>
      </c>
      <c r="I79" s="35"/>
      <c r="J79" s="63">
        <v>0</v>
      </c>
      <c r="K79" s="35"/>
      <c r="L79" s="63">
        <v>2</v>
      </c>
      <c r="M79" s="35"/>
      <c r="N79" s="63">
        <v>0</v>
      </c>
      <c r="O79" s="35"/>
      <c r="P79" s="63">
        <v>0</v>
      </c>
      <c r="Q79" s="35"/>
      <c r="R79" s="35" t="s">
        <v>60</v>
      </c>
      <c r="S79" s="36">
        <v>500</v>
      </c>
      <c r="T79" s="191" t="s">
        <v>606</v>
      </c>
    </row>
    <row r="80" spans="1:20" s="5" customFormat="1" ht="62.25" customHeight="1" x14ac:dyDescent="0.3">
      <c r="A80" s="208"/>
      <c r="B80" s="36">
        <v>2</v>
      </c>
      <c r="C80" s="35" t="s">
        <v>359</v>
      </c>
      <c r="D80" s="35" t="s">
        <v>21</v>
      </c>
      <c r="E80" s="35" t="s">
        <v>56</v>
      </c>
      <c r="F80" s="63">
        <v>15</v>
      </c>
      <c r="G80" s="35"/>
      <c r="H80" s="63">
        <v>0</v>
      </c>
      <c r="I80" s="35"/>
      <c r="J80" s="63">
        <v>0</v>
      </c>
      <c r="K80" s="35"/>
      <c r="L80" s="63">
        <v>10</v>
      </c>
      <c r="M80" s="35"/>
      <c r="N80" s="63">
        <v>0</v>
      </c>
      <c r="O80" s="35"/>
      <c r="P80" s="63">
        <v>5</v>
      </c>
      <c r="Q80" s="35"/>
      <c r="R80" s="35" t="s">
        <v>60</v>
      </c>
      <c r="S80" s="36">
        <v>20</v>
      </c>
      <c r="T80" s="100"/>
    </row>
    <row r="81" spans="1:20" s="5" customFormat="1" ht="76.5" customHeight="1" x14ac:dyDescent="0.3">
      <c r="A81" s="208"/>
      <c r="B81" s="36">
        <v>3</v>
      </c>
      <c r="C81" s="35" t="s">
        <v>574</v>
      </c>
      <c r="D81" s="35" t="s">
        <v>21</v>
      </c>
      <c r="E81" s="35" t="s">
        <v>56</v>
      </c>
      <c r="F81" s="63">
        <v>5</v>
      </c>
      <c r="G81" s="35"/>
      <c r="H81" s="63">
        <v>0</v>
      </c>
      <c r="I81" s="35"/>
      <c r="J81" s="63">
        <v>0</v>
      </c>
      <c r="K81" s="35"/>
      <c r="L81" s="63">
        <v>5</v>
      </c>
      <c r="M81" s="35"/>
      <c r="N81" s="63">
        <v>0</v>
      </c>
      <c r="O81" s="35"/>
      <c r="P81" s="63">
        <v>0</v>
      </c>
      <c r="Q81" s="35"/>
      <c r="R81" s="35" t="s">
        <v>59</v>
      </c>
      <c r="S81" s="36">
        <v>10</v>
      </c>
      <c r="T81" s="192" t="s">
        <v>607</v>
      </c>
    </row>
    <row r="82" spans="1:20" s="5" customFormat="1" ht="60.75" customHeight="1" x14ac:dyDescent="0.3">
      <c r="A82" s="205"/>
      <c r="B82" s="36">
        <v>4</v>
      </c>
      <c r="C82" s="35" t="s">
        <v>360</v>
      </c>
      <c r="D82" s="35" t="s">
        <v>21</v>
      </c>
      <c r="E82" s="35" t="s">
        <v>56</v>
      </c>
      <c r="F82" s="63">
        <v>10</v>
      </c>
      <c r="G82" s="35"/>
      <c r="H82" s="63">
        <v>0</v>
      </c>
      <c r="I82" s="35"/>
      <c r="J82" s="63">
        <v>0</v>
      </c>
      <c r="K82" s="35"/>
      <c r="L82" s="63">
        <v>10</v>
      </c>
      <c r="M82" s="35"/>
      <c r="N82" s="63">
        <v>0</v>
      </c>
      <c r="O82" s="35"/>
      <c r="P82" s="63">
        <v>0</v>
      </c>
      <c r="Q82" s="35"/>
      <c r="R82" s="35" t="s">
        <v>59</v>
      </c>
      <c r="S82" s="36">
        <v>10</v>
      </c>
      <c r="T82" s="99" t="s">
        <v>608</v>
      </c>
    </row>
    <row r="83" spans="1:20" s="5" customFormat="1" ht="78.75" customHeight="1" x14ac:dyDescent="0.3">
      <c r="A83" s="204" t="s">
        <v>389</v>
      </c>
      <c r="B83" s="36">
        <v>5</v>
      </c>
      <c r="C83" s="35" t="s">
        <v>361</v>
      </c>
      <c r="D83" s="35" t="s">
        <v>21</v>
      </c>
      <c r="E83" s="35" t="s">
        <v>56</v>
      </c>
      <c r="F83" s="63">
        <f>SUM(H83+J83+L83+N83+P83)</f>
        <v>1</v>
      </c>
      <c r="G83" s="35"/>
      <c r="H83" s="63">
        <v>0</v>
      </c>
      <c r="I83" s="35"/>
      <c r="J83" s="63">
        <v>0</v>
      </c>
      <c r="K83" s="35"/>
      <c r="L83" s="63">
        <v>1</v>
      </c>
      <c r="M83" s="35"/>
      <c r="N83" s="63">
        <v>0</v>
      </c>
      <c r="O83" s="35"/>
      <c r="P83" s="63">
        <v>0</v>
      </c>
      <c r="Q83" s="35"/>
      <c r="R83" s="35" t="s">
        <v>60</v>
      </c>
      <c r="S83" s="36">
        <v>50</v>
      </c>
      <c r="T83" s="99" t="s">
        <v>515</v>
      </c>
    </row>
    <row r="84" spans="1:20" s="5" customFormat="1" ht="105" customHeight="1" x14ac:dyDescent="0.3">
      <c r="A84" s="205"/>
      <c r="B84" s="36">
        <v>6</v>
      </c>
      <c r="C84" s="35" t="s">
        <v>362</v>
      </c>
      <c r="D84" s="35" t="s">
        <v>21</v>
      </c>
      <c r="E84" s="35" t="s">
        <v>56</v>
      </c>
      <c r="F84" s="63">
        <v>0</v>
      </c>
      <c r="G84" s="35"/>
      <c r="H84" s="63">
        <v>0</v>
      </c>
      <c r="I84" s="35"/>
      <c r="J84" s="63">
        <v>0</v>
      </c>
      <c r="K84" s="35"/>
      <c r="L84" s="63">
        <v>0</v>
      </c>
      <c r="M84" s="35"/>
      <c r="N84" s="63">
        <v>0</v>
      </c>
      <c r="O84" s="35"/>
      <c r="P84" s="63">
        <v>0</v>
      </c>
      <c r="Q84" s="35"/>
      <c r="R84" s="35" t="s">
        <v>59</v>
      </c>
      <c r="S84" s="36">
        <v>5</v>
      </c>
      <c r="T84" s="99" t="s">
        <v>516</v>
      </c>
    </row>
    <row r="85" spans="1:20" s="5" customFormat="1" ht="105" customHeight="1" x14ac:dyDescent="0.3">
      <c r="A85" s="204" t="s">
        <v>390</v>
      </c>
      <c r="B85" s="36">
        <v>7</v>
      </c>
      <c r="C85" s="35" t="s">
        <v>363</v>
      </c>
      <c r="D85" s="35" t="s">
        <v>21</v>
      </c>
      <c r="E85" s="35" t="s">
        <v>56</v>
      </c>
      <c r="F85" s="63">
        <v>0</v>
      </c>
      <c r="G85" s="35"/>
      <c r="H85" s="63">
        <v>0</v>
      </c>
      <c r="I85" s="35"/>
      <c r="J85" s="63">
        <v>0</v>
      </c>
      <c r="K85" s="35"/>
      <c r="L85" s="63">
        <v>0</v>
      </c>
      <c r="M85" s="35"/>
      <c r="N85" s="63">
        <v>0</v>
      </c>
      <c r="O85" s="35"/>
      <c r="P85" s="63">
        <v>0</v>
      </c>
      <c r="Q85" s="35"/>
      <c r="R85" s="35" t="s">
        <v>404</v>
      </c>
      <c r="S85" s="36">
        <v>3</v>
      </c>
      <c r="T85" s="99" t="s">
        <v>609</v>
      </c>
    </row>
    <row r="86" spans="1:20" s="5" customFormat="1" ht="78" x14ac:dyDescent="0.3">
      <c r="A86" s="205"/>
      <c r="B86" s="36">
        <v>8</v>
      </c>
      <c r="C86" s="35" t="s">
        <v>364</v>
      </c>
      <c r="D86" s="35" t="s">
        <v>21</v>
      </c>
      <c r="E86" s="35" t="s">
        <v>56</v>
      </c>
      <c r="F86" s="63">
        <v>0</v>
      </c>
      <c r="G86" s="35"/>
      <c r="H86" s="63">
        <v>0</v>
      </c>
      <c r="I86" s="35"/>
      <c r="J86" s="63">
        <v>0</v>
      </c>
      <c r="K86" s="35"/>
      <c r="L86" s="63">
        <v>0</v>
      </c>
      <c r="M86" s="35"/>
      <c r="N86" s="63">
        <v>0</v>
      </c>
      <c r="O86" s="35"/>
      <c r="P86" s="63">
        <v>0</v>
      </c>
      <c r="Q86" s="35"/>
      <c r="R86" s="35" t="s">
        <v>392</v>
      </c>
      <c r="S86" s="36">
        <v>3</v>
      </c>
      <c r="T86" s="100" t="s">
        <v>562</v>
      </c>
    </row>
    <row r="87" spans="1:20" s="5" customFormat="1" ht="75" customHeight="1" x14ac:dyDescent="0.3">
      <c r="A87" s="204" t="s">
        <v>393</v>
      </c>
      <c r="B87" s="36">
        <v>9</v>
      </c>
      <c r="C87" s="35" t="s">
        <v>394</v>
      </c>
      <c r="D87" s="35" t="s">
        <v>21</v>
      </c>
      <c r="E87" s="35" t="s">
        <v>56</v>
      </c>
      <c r="F87" s="63">
        <f>H87+J87+L87+N87+P87</f>
        <v>10</v>
      </c>
      <c r="G87" s="35"/>
      <c r="H87" s="63">
        <v>0</v>
      </c>
      <c r="I87" s="35"/>
      <c r="J87" s="63">
        <v>0</v>
      </c>
      <c r="K87" s="35"/>
      <c r="L87" s="63">
        <v>10</v>
      </c>
      <c r="M87" s="35"/>
      <c r="N87" s="63">
        <v>0</v>
      </c>
      <c r="O87" s="35"/>
      <c r="P87" s="63">
        <v>0</v>
      </c>
      <c r="Q87" s="35"/>
      <c r="R87" s="35" t="s">
        <v>396</v>
      </c>
      <c r="S87" s="180">
        <v>5</v>
      </c>
      <c r="T87" s="99" t="s">
        <v>563</v>
      </c>
    </row>
    <row r="88" spans="1:20" s="5" customFormat="1" ht="78" x14ac:dyDescent="0.3">
      <c r="A88" s="208"/>
      <c r="B88" s="36">
        <v>10</v>
      </c>
      <c r="C88" s="35" t="s">
        <v>395</v>
      </c>
      <c r="D88" s="35" t="s">
        <v>21</v>
      </c>
      <c r="E88" s="35" t="s">
        <v>56</v>
      </c>
      <c r="F88" s="63">
        <v>1</v>
      </c>
      <c r="G88" s="35"/>
      <c r="H88" s="63">
        <v>0</v>
      </c>
      <c r="I88" s="35"/>
      <c r="J88" s="63">
        <v>0</v>
      </c>
      <c r="K88" s="35"/>
      <c r="L88" s="63">
        <v>1</v>
      </c>
      <c r="M88" s="35"/>
      <c r="N88" s="63">
        <v>0</v>
      </c>
      <c r="O88" s="35"/>
      <c r="P88" s="63">
        <v>0</v>
      </c>
      <c r="Q88" s="35"/>
      <c r="R88" s="35" t="s">
        <v>59</v>
      </c>
      <c r="S88" s="180">
        <v>5</v>
      </c>
      <c r="T88" s="99" t="s">
        <v>610</v>
      </c>
    </row>
    <row r="89" spans="1:20" s="5" customFormat="1" ht="62.4" x14ac:dyDescent="0.3">
      <c r="A89" s="208" t="s">
        <v>397</v>
      </c>
      <c r="B89" s="36">
        <v>11</v>
      </c>
      <c r="C89" s="35" t="s">
        <v>398</v>
      </c>
      <c r="D89" s="35" t="s">
        <v>21</v>
      </c>
      <c r="E89" s="35" t="s">
        <v>56</v>
      </c>
      <c r="F89" s="63">
        <f>SUM(H89+J89+L89+N89+P89)</f>
        <v>0</v>
      </c>
      <c r="G89" s="35"/>
      <c r="H89" s="63">
        <v>0</v>
      </c>
      <c r="I89" s="35"/>
      <c r="J89" s="63">
        <v>0</v>
      </c>
      <c r="K89" s="35"/>
      <c r="L89" s="63">
        <v>0</v>
      </c>
      <c r="M89" s="35"/>
      <c r="N89" s="63">
        <v>0</v>
      </c>
      <c r="O89" s="35"/>
      <c r="P89" s="63">
        <v>0</v>
      </c>
      <c r="Q89" s="35"/>
      <c r="R89" s="35" t="s">
        <v>59</v>
      </c>
      <c r="S89" s="180">
        <v>5</v>
      </c>
      <c r="T89" s="99" t="s">
        <v>564</v>
      </c>
    </row>
    <row r="90" spans="1:20" s="5" customFormat="1" ht="110.4" x14ac:dyDescent="0.3">
      <c r="A90" s="205"/>
      <c r="B90" s="36">
        <v>12</v>
      </c>
      <c r="C90" s="35" t="s">
        <v>399</v>
      </c>
      <c r="D90" s="35" t="s">
        <v>21</v>
      </c>
      <c r="E90" s="35" t="s">
        <v>56</v>
      </c>
      <c r="F90" s="63">
        <f>H90+J90+L90+N90+P90</f>
        <v>2</v>
      </c>
      <c r="G90" s="35"/>
      <c r="H90" s="63">
        <v>0</v>
      </c>
      <c r="I90" s="35"/>
      <c r="J90" s="63">
        <v>0</v>
      </c>
      <c r="K90" s="35"/>
      <c r="L90" s="63">
        <v>2</v>
      </c>
      <c r="M90" s="35"/>
      <c r="N90" s="63">
        <v>0</v>
      </c>
      <c r="O90" s="35"/>
      <c r="P90" s="63">
        <v>0</v>
      </c>
      <c r="Q90" s="35"/>
      <c r="R90" s="35" t="s">
        <v>59</v>
      </c>
      <c r="S90" s="180">
        <v>3</v>
      </c>
      <c r="T90" s="100" t="s">
        <v>517</v>
      </c>
    </row>
    <row r="91" spans="1:20" s="5" customFormat="1" ht="51.75" customHeight="1" x14ac:dyDescent="0.3">
      <c r="A91" s="170" t="s">
        <v>367</v>
      </c>
      <c r="B91" s="36">
        <v>13</v>
      </c>
      <c r="C91" s="35" t="s">
        <v>365</v>
      </c>
      <c r="D91" s="35" t="s">
        <v>21</v>
      </c>
      <c r="E91" s="35" t="s">
        <v>56</v>
      </c>
      <c r="F91" s="63">
        <f t="shared" ref="F91:F98" si="11">H91+J91+L91+N91+P91</f>
        <v>1</v>
      </c>
      <c r="G91" s="35"/>
      <c r="H91" s="63">
        <v>0</v>
      </c>
      <c r="I91" s="35"/>
      <c r="J91" s="63">
        <v>0</v>
      </c>
      <c r="K91" s="35"/>
      <c r="L91" s="63">
        <v>1</v>
      </c>
      <c r="M91" s="35"/>
      <c r="N91" s="63">
        <v>0</v>
      </c>
      <c r="O91" s="35"/>
      <c r="P91" s="63">
        <v>0</v>
      </c>
      <c r="Q91" s="35"/>
      <c r="R91" s="35" t="s">
        <v>59</v>
      </c>
      <c r="S91" s="180">
        <v>3</v>
      </c>
      <c r="T91" s="99" t="s">
        <v>565</v>
      </c>
    </row>
    <row r="92" spans="1:20" s="5" customFormat="1" ht="93.6" x14ac:dyDescent="0.3">
      <c r="A92" s="104" t="s">
        <v>368</v>
      </c>
      <c r="B92" s="36">
        <v>14</v>
      </c>
      <c r="C92" s="35" t="s">
        <v>366</v>
      </c>
      <c r="D92" s="35" t="s">
        <v>21</v>
      </c>
      <c r="E92" s="35" t="s">
        <v>56</v>
      </c>
      <c r="F92" s="63">
        <f t="shared" si="11"/>
        <v>3</v>
      </c>
      <c r="G92" s="35"/>
      <c r="H92" s="63">
        <v>0</v>
      </c>
      <c r="I92" s="35"/>
      <c r="J92" s="63">
        <v>0</v>
      </c>
      <c r="K92" s="35"/>
      <c r="L92" s="63">
        <v>3</v>
      </c>
      <c r="M92" s="35"/>
      <c r="N92" s="63">
        <v>0</v>
      </c>
      <c r="O92" s="35"/>
      <c r="P92" s="63">
        <v>0</v>
      </c>
      <c r="Q92" s="35"/>
      <c r="R92" s="35" t="s">
        <v>59</v>
      </c>
      <c r="S92" s="180">
        <v>8</v>
      </c>
      <c r="T92" s="99" t="s">
        <v>625</v>
      </c>
    </row>
    <row r="93" spans="1:20" s="5" customFormat="1" ht="102.75" customHeight="1" x14ac:dyDescent="0.3">
      <c r="A93" s="104" t="s">
        <v>369</v>
      </c>
      <c r="B93" s="36">
        <v>15</v>
      </c>
      <c r="C93" s="35" t="s">
        <v>370</v>
      </c>
      <c r="D93" s="35" t="s">
        <v>21</v>
      </c>
      <c r="E93" s="35" t="s">
        <v>56</v>
      </c>
      <c r="F93" s="63">
        <f t="shared" si="11"/>
        <v>2</v>
      </c>
      <c r="G93" s="35"/>
      <c r="H93" s="63">
        <v>0</v>
      </c>
      <c r="I93" s="35"/>
      <c r="J93" s="63">
        <v>0</v>
      </c>
      <c r="K93" s="35"/>
      <c r="L93" s="63">
        <v>2</v>
      </c>
      <c r="M93" s="35"/>
      <c r="N93" s="63">
        <v>0</v>
      </c>
      <c r="O93" s="35"/>
      <c r="P93" s="63">
        <v>0</v>
      </c>
      <c r="Q93" s="35"/>
      <c r="R93" s="35" t="s">
        <v>59</v>
      </c>
      <c r="S93" s="180">
        <v>8</v>
      </c>
      <c r="T93" s="99" t="s">
        <v>566</v>
      </c>
    </row>
    <row r="94" spans="1:20" s="5" customFormat="1" ht="73.5" customHeight="1" x14ac:dyDescent="0.3">
      <c r="A94" s="104" t="s">
        <v>371</v>
      </c>
      <c r="B94" s="36">
        <v>16</v>
      </c>
      <c r="C94" s="35" t="s">
        <v>372</v>
      </c>
      <c r="D94" s="35" t="s">
        <v>21</v>
      </c>
      <c r="E94" s="35" t="s">
        <v>56</v>
      </c>
      <c r="F94" s="63">
        <v>0</v>
      </c>
      <c r="G94" s="35"/>
      <c r="H94" s="63">
        <v>0</v>
      </c>
      <c r="I94" s="35"/>
      <c r="J94" s="63">
        <v>0</v>
      </c>
      <c r="K94" s="35"/>
      <c r="L94" s="63">
        <v>0</v>
      </c>
      <c r="M94" s="35"/>
      <c r="N94" s="63">
        <v>0</v>
      </c>
      <c r="O94" s="35"/>
      <c r="P94" s="63">
        <v>0</v>
      </c>
      <c r="Q94" s="35"/>
      <c r="R94" s="35" t="s">
        <v>49</v>
      </c>
      <c r="S94" s="181" t="s">
        <v>105</v>
      </c>
      <c r="T94" s="99" t="s">
        <v>567</v>
      </c>
    </row>
    <row r="95" spans="1:20" s="5" customFormat="1" ht="88.95" customHeight="1" x14ac:dyDescent="0.3">
      <c r="A95" s="104" t="s">
        <v>391</v>
      </c>
      <c r="B95" s="36">
        <v>17</v>
      </c>
      <c r="C95" s="35" t="s">
        <v>373</v>
      </c>
      <c r="D95" s="35" t="s">
        <v>21</v>
      </c>
      <c r="E95" s="35" t="s">
        <v>56</v>
      </c>
      <c r="F95" s="63">
        <v>0</v>
      </c>
      <c r="G95" s="35"/>
      <c r="H95" s="63">
        <v>0</v>
      </c>
      <c r="I95" s="35"/>
      <c r="J95" s="63">
        <v>0</v>
      </c>
      <c r="K95" s="35"/>
      <c r="L95" s="63">
        <v>0</v>
      </c>
      <c r="M95" s="35"/>
      <c r="N95" s="63">
        <v>0</v>
      </c>
      <c r="O95" s="35"/>
      <c r="P95" s="63">
        <v>0</v>
      </c>
      <c r="Q95" s="35"/>
      <c r="R95" s="35" t="s">
        <v>49</v>
      </c>
      <c r="S95" s="181" t="s">
        <v>105</v>
      </c>
      <c r="T95" s="99" t="s">
        <v>568</v>
      </c>
    </row>
    <row r="96" spans="1:20" s="5" customFormat="1" ht="66" customHeight="1" x14ac:dyDescent="0.3">
      <c r="A96" s="204" t="s">
        <v>374</v>
      </c>
      <c r="B96" s="36">
        <v>18</v>
      </c>
      <c r="C96" s="35" t="s">
        <v>375</v>
      </c>
      <c r="D96" s="35" t="s">
        <v>21</v>
      </c>
      <c r="E96" s="35" t="s">
        <v>56</v>
      </c>
      <c r="F96" s="63">
        <v>0</v>
      </c>
      <c r="G96" s="35"/>
      <c r="H96" s="63">
        <v>0</v>
      </c>
      <c r="I96" s="35"/>
      <c r="J96" s="63">
        <v>0</v>
      </c>
      <c r="K96" s="35"/>
      <c r="L96" s="63">
        <v>0</v>
      </c>
      <c r="M96" s="35"/>
      <c r="N96" s="63">
        <v>0</v>
      </c>
      <c r="O96" s="35"/>
      <c r="P96" s="63">
        <v>0</v>
      </c>
      <c r="Q96" s="35"/>
      <c r="R96" s="35" t="s">
        <v>59</v>
      </c>
      <c r="S96" s="182">
        <v>4</v>
      </c>
      <c r="T96" s="99" t="s">
        <v>569</v>
      </c>
    </row>
    <row r="97" spans="1:20" s="5" customFormat="1" ht="72.75" customHeight="1" x14ac:dyDescent="0.3">
      <c r="A97" s="205"/>
      <c r="B97" s="36">
        <v>19</v>
      </c>
      <c r="C97" s="35" t="s">
        <v>376</v>
      </c>
      <c r="D97" s="35" t="s">
        <v>21</v>
      </c>
      <c r="E97" s="35" t="s">
        <v>56</v>
      </c>
      <c r="F97" s="63">
        <f t="shared" si="11"/>
        <v>5</v>
      </c>
      <c r="G97" s="35"/>
      <c r="H97" s="63">
        <v>0</v>
      </c>
      <c r="I97" s="35"/>
      <c r="J97" s="63">
        <v>0</v>
      </c>
      <c r="K97" s="35"/>
      <c r="L97" s="63">
        <v>5</v>
      </c>
      <c r="M97" s="35"/>
      <c r="N97" s="63">
        <v>0</v>
      </c>
      <c r="O97" s="35"/>
      <c r="P97" s="63">
        <v>0</v>
      </c>
      <c r="Q97" s="35"/>
      <c r="R97" s="35" t="s">
        <v>59</v>
      </c>
      <c r="S97" s="180">
        <v>10</v>
      </c>
      <c r="T97" s="100"/>
    </row>
    <row r="98" spans="1:20" s="5" customFormat="1" ht="108" customHeight="1" x14ac:dyDescent="0.3">
      <c r="A98" s="104" t="s">
        <v>377</v>
      </c>
      <c r="B98" s="36">
        <v>20</v>
      </c>
      <c r="C98" s="35" t="s">
        <v>378</v>
      </c>
      <c r="D98" s="35" t="s">
        <v>21</v>
      </c>
      <c r="E98" s="35" t="s">
        <v>56</v>
      </c>
      <c r="F98" s="63">
        <f t="shared" si="11"/>
        <v>0</v>
      </c>
      <c r="G98" s="35"/>
      <c r="H98" s="63">
        <v>0</v>
      </c>
      <c r="I98" s="35"/>
      <c r="J98" s="63">
        <v>0</v>
      </c>
      <c r="K98" s="35"/>
      <c r="L98" s="63">
        <v>0</v>
      </c>
      <c r="M98" s="35"/>
      <c r="N98" s="63">
        <v>0</v>
      </c>
      <c r="O98" s="35"/>
      <c r="P98" s="63">
        <v>0</v>
      </c>
      <c r="Q98" s="35"/>
      <c r="R98" s="35" t="s">
        <v>400</v>
      </c>
      <c r="S98" s="180">
        <v>3</v>
      </c>
      <c r="T98" s="99" t="s">
        <v>570</v>
      </c>
    </row>
    <row r="99" spans="1:20" s="5" customFormat="1" ht="100.5" customHeight="1" x14ac:dyDescent="0.3">
      <c r="A99" s="104" t="s">
        <v>379</v>
      </c>
      <c r="B99" s="36">
        <v>21</v>
      </c>
      <c r="C99" s="35" t="s">
        <v>380</v>
      </c>
      <c r="D99" s="35" t="s">
        <v>21</v>
      </c>
      <c r="E99" s="35" t="s">
        <v>56</v>
      </c>
      <c r="F99" s="63">
        <v>0</v>
      </c>
      <c r="G99" s="35"/>
      <c r="H99" s="63">
        <v>0</v>
      </c>
      <c r="I99" s="35"/>
      <c r="J99" s="63">
        <v>0</v>
      </c>
      <c r="K99" s="35"/>
      <c r="L99" s="63">
        <v>0</v>
      </c>
      <c r="M99" s="35"/>
      <c r="N99" s="63">
        <v>0</v>
      </c>
      <c r="O99" s="35"/>
      <c r="P99" s="63">
        <v>0</v>
      </c>
      <c r="Q99" s="35"/>
      <c r="R99" s="35" t="s">
        <v>401</v>
      </c>
      <c r="S99" s="182">
        <v>1</v>
      </c>
      <c r="T99" s="100"/>
    </row>
    <row r="100" spans="1:20" s="5" customFormat="1" ht="106.95" customHeight="1" x14ac:dyDescent="0.3">
      <c r="A100" s="104" t="s">
        <v>381</v>
      </c>
      <c r="B100" s="36">
        <v>22</v>
      </c>
      <c r="C100" s="35" t="s">
        <v>382</v>
      </c>
      <c r="D100" s="35" t="s">
        <v>21</v>
      </c>
      <c r="E100" s="35" t="s">
        <v>56</v>
      </c>
      <c r="F100" s="63">
        <f>H100+J100+L100+N100+P100</f>
        <v>2</v>
      </c>
      <c r="G100" s="35"/>
      <c r="H100" s="63">
        <v>0</v>
      </c>
      <c r="I100" s="35"/>
      <c r="J100" s="63">
        <v>0</v>
      </c>
      <c r="K100" s="35"/>
      <c r="L100" s="63">
        <v>2</v>
      </c>
      <c r="M100" s="35"/>
      <c r="N100" s="63">
        <v>0</v>
      </c>
      <c r="O100" s="35"/>
      <c r="P100" s="63">
        <v>0</v>
      </c>
      <c r="Q100" s="35"/>
      <c r="R100" s="35" t="s">
        <v>59</v>
      </c>
      <c r="S100" s="180">
        <v>3</v>
      </c>
      <c r="T100" s="99" t="s">
        <v>611</v>
      </c>
    </row>
    <row r="101" spans="1:20" s="5" customFormat="1" ht="122.25" customHeight="1" x14ac:dyDescent="0.3">
      <c r="A101" s="121" t="s">
        <v>402</v>
      </c>
      <c r="B101" s="36">
        <v>23</v>
      </c>
      <c r="C101" s="35" t="s">
        <v>403</v>
      </c>
      <c r="D101" s="35" t="s">
        <v>21</v>
      </c>
      <c r="E101" s="35" t="s">
        <v>56</v>
      </c>
      <c r="F101" s="63">
        <f>H101+J101+L101+N101+P101</f>
        <v>20</v>
      </c>
      <c r="G101" s="35"/>
      <c r="H101" s="63">
        <v>0</v>
      </c>
      <c r="I101" s="35"/>
      <c r="J101" s="63">
        <v>0</v>
      </c>
      <c r="K101" s="35"/>
      <c r="L101" s="63">
        <v>20</v>
      </c>
      <c r="M101" s="35"/>
      <c r="N101" s="63">
        <v>0</v>
      </c>
      <c r="O101" s="35"/>
      <c r="P101" s="63">
        <v>0</v>
      </c>
      <c r="Q101" s="35"/>
      <c r="R101" s="35" t="s">
        <v>59</v>
      </c>
      <c r="S101" s="183">
        <v>3</v>
      </c>
      <c r="T101" s="100"/>
    </row>
    <row r="102" spans="1:20" s="5" customFormat="1" ht="91.5" customHeight="1" x14ac:dyDescent="0.3">
      <c r="A102" s="204" t="s">
        <v>383</v>
      </c>
      <c r="B102" s="36">
        <v>24</v>
      </c>
      <c r="C102" s="35" t="s">
        <v>384</v>
      </c>
      <c r="D102" s="35" t="s">
        <v>21</v>
      </c>
      <c r="E102" s="35" t="s">
        <v>56</v>
      </c>
      <c r="F102" s="63">
        <f>H102+J102+L102+N102+P102</f>
        <v>2</v>
      </c>
      <c r="G102" s="35"/>
      <c r="H102" s="63">
        <v>0</v>
      </c>
      <c r="I102" s="35"/>
      <c r="J102" s="63">
        <v>0</v>
      </c>
      <c r="K102" s="35"/>
      <c r="L102" s="63">
        <v>2</v>
      </c>
      <c r="M102" s="35"/>
      <c r="N102" s="63">
        <v>0</v>
      </c>
      <c r="O102" s="35"/>
      <c r="P102" s="63">
        <v>0</v>
      </c>
      <c r="Q102" s="35"/>
      <c r="R102" s="35" t="s">
        <v>59</v>
      </c>
      <c r="S102" s="183">
        <v>10</v>
      </c>
      <c r="T102" s="99" t="s">
        <v>518</v>
      </c>
    </row>
    <row r="103" spans="1:20" s="5" customFormat="1" ht="87.45" customHeight="1" x14ac:dyDescent="0.3">
      <c r="A103" s="205"/>
      <c r="B103" s="36">
        <v>25</v>
      </c>
      <c r="C103" s="35" t="s">
        <v>385</v>
      </c>
      <c r="D103" s="35" t="s">
        <v>21</v>
      </c>
      <c r="E103" s="35" t="s">
        <v>56</v>
      </c>
      <c r="F103" s="63" t="s">
        <v>386</v>
      </c>
      <c r="G103" s="35"/>
      <c r="H103" s="63" t="s">
        <v>386</v>
      </c>
      <c r="I103" s="35"/>
      <c r="J103" s="63" t="s">
        <v>386</v>
      </c>
      <c r="K103" s="35"/>
      <c r="L103" s="63" t="s">
        <v>386</v>
      </c>
      <c r="M103" s="35"/>
      <c r="N103" s="63" t="s">
        <v>386</v>
      </c>
      <c r="O103" s="35"/>
      <c r="P103" s="63" t="s">
        <v>386</v>
      </c>
      <c r="Q103" s="35"/>
      <c r="R103" s="35" t="s">
        <v>49</v>
      </c>
      <c r="S103" s="181" t="s">
        <v>108</v>
      </c>
      <c r="T103" s="99" t="s">
        <v>571</v>
      </c>
    </row>
    <row r="104" spans="1:20" s="5" customFormat="1" ht="111" customHeight="1" x14ac:dyDescent="0.3">
      <c r="A104" s="104" t="s">
        <v>387</v>
      </c>
      <c r="B104" s="36">
        <v>26</v>
      </c>
      <c r="C104" s="35" t="s">
        <v>388</v>
      </c>
      <c r="D104" s="35" t="s">
        <v>21</v>
      </c>
      <c r="E104" s="35" t="s">
        <v>56</v>
      </c>
      <c r="F104" s="63">
        <f>H104+J104+L104+N104+P104</f>
        <v>5</v>
      </c>
      <c r="G104" s="35"/>
      <c r="H104" s="63">
        <v>0</v>
      </c>
      <c r="I104" s="35"/>
      <c r="J104" s="63">
        <v>0</v>
      </c>
      <c r="K104" s="35"/>
      <c r="L104" s="63">
        <v>5</v>
      </c>
      <c r="M104" s="35"/>
      <c r="N104" s="63">
        <v>0</v>
      </c>
      <c r="O104" s="35"/>
      <c r="P104" s="63">
        <v>0</v>
      </c>
      <c r="Q104" s="35"/>
      <c r="R104" s="35" t="s">
        <v>59</v>
      </c>
      <c r="S104" s="183">
        <v>10</v>
      </c>
      <c r="T104" s="99" t="s">
        <v>572</v>
      </c>
    </row>
    <row r="105" spans="1:20" s="5" customFormat="1" ht="22.5" customHeight="1" x14ac:dyDescent="0.3">
      <c r="A105" s="101"/>
      <c r="B105" s="155"/>
      <c r="C105" s="37" t="s">
        <v>5</v>
      </c>
      <c r="D105" s="37"/>
      <c r="E105" s="37"/>
      <c r="F105" s="37">
        <f t="shared" ref="F105:Q105" si="12">SUM(F79:F104)</f>
        <v>86</v>
      </c>
      <c r="G105" s="37">
        <f t="shared" si="12"/>
        <v>0</v>
      </c>
      <c r="H105" s="37">
        <f t="shared" si="12"/>
        <v>0</v>
      </c>
      <c r="I105" s="37">
        <f t="shared" si="12"/>
        <v>0</v>
      </c>
      <c r="J105" s="37">
        <f t="shared" si="12"/>
        <v>0</v>
      </c>
      <c r="K105" s="37">
        <f t="shared" si="12"/>
        <v>0</v>
      </c>
      <c r="L105" s="37">
        <f t="shared" si="12"/>
        <v>81</v>
      </c>
      <c r="M105" s="37">
        <f t="shared" si="12"/>
        <v>0</v>
      </c>
      <c r="N105" s="37">
        <f t="shared" si="12"/>
        <v>0</v>
      </c>
      <c r="O105" s="37">
        <f t="shared" si="12"/>
        <v>0</v>
      </c>
      <c r="P105" s="37">
        <f t="shared" si="12"/>
        <v>5</v>
      </c>
      <c r="Q105" s="37">
        <f t="shared" si="12"/>
        <v>0</v>
      </c>
      <c r="R105" s="37"/>
      <c r="S105" s="36"/>
      <c r="T105" s="100"/>
    </row>
    <row r="106" spans="1:20" s="45" customFormat="1" ht="28.5" customHeight="1" x14ac:dyDescent="0.3">
      <c r="A106" s="211" t="s">
        <v>432</v>
      </c>
      <c r="B106" s="212"/>
      <c r="C106" s="212"/>
      <c r="D106" s="212"/>
      <c r="E106" s="212"/>
      <c r="F106" s="212"/>
      <c r="G106" s="212"/>
      <c r="H106" s="212"/>
      <c r="I106" s="212"/>
      <c r="J106" s="212"/>
      <c r="K106" s="212"/>
      <c r="L106" s="212"/>
      <c r="M106" s="212"/>
      <c r="N106" s="212"/>
      <c r="O106" s="212"/>
      <c r="P106" s="212"/>
      <c r="Q106" s="212"/>
      <c r="R106" s="212"/>
      <c r="S106" s="213"/>
      <c r="T106" s="98"/>
    </row>
    <row r="107" spans="1:20" s="5" customFormat="1" ht="114.75" customHeight="1" x14ac:dyDescent="0.3">
      <c r="A107" s="209" t="s">
        <v>147</v>
      </c>
      <c r="B107" s="36" t="s">
        <v>107</v>
      </c>
      <c r="C107" s="35" t="s">
        <v>148</v>
      </c>
      <c r="D107" s="35" t="s">
        <v>21</v>
      </c>
      <c r="E107" s="35" t="s">
        <v>184</v>
      </c>
      <c r="F107" s="62">
        <v>0</v>
      </c>
      <c r="G107" s="57"/>
      <c r="H107" s="62">
        <v>0</v>
      </c>
      <c r="I107" s="57"/>
      <c r="J107" s="62">
        <v>0</v>
      </c>
      <c r="K107" s="57"/>
      <c r="L107" s="62">
        <v>0</v>
      </c>
      <c r="M107" s="57"/>
      <c r="N107" s="62">
        <v>0</v>
      </c>
      <c r="O107" s="57"/>
      <c r="P107" s="62">
        <v>0</v>
      </c>
      <c r="Q107" s="57"/>
      <c r="R107" s="35" t="s">
        <v>149</v>
      </c>
      <c r="S107" s="36">
        <v>2</v>
      </c>
      <c r="T107" s="100" t="s">
        <v>497</v>
      </c>
    </row>
    <row r="108" spans="1:20" s="5" customFormat="1" ht="94.5" customHeight="1" x14ac:dyDescent="0.3">
      <c r="A108" s="210"/>
      <c r="B108" s="36" t="s">
        <v>32</v>
      </c>
      <c r="C108" s="35" t="s">
        <v>66</v>
      </c>
      <c r="D108" s="35" t="s">
        <v>21</v>
      </c>
      <c r="E108" s="35" t="s">
        <v>185</v>
      </c>
      <c r="F108" s="62">
        <f t="shared" ref="F108:F143" si="13">H108+J108+L108+N108+P108</f>
        <v>27.5</v>
      </c>
      <c r="G108" s="57"/>
      <c r="H108" s="62">
        <v>0</v>
      </c>
      <c r="I108" s="57"/>
      <c r="J108" s="62">
        <v>0</v>
      </c>
      <c r="K108" s="57"/>
      <c r="L108" s="62">
        <v>27.5</v>
      </c>
      <c r="M108" s="57"/>
      <c r="N108" s="62">
        <v>0</v>
      </c>
      <c r="O108" s="57"/>
      <c r="P108" s="62">
        <v>0</v>
      </c>
      <c r="Q108" s="57"/>
      <c r="R108" s="35" t="s">
        <v>65</v>
      </c>
      <c r="S108" s="36">
        <v>3</v>
      </c>
      <c r="T108" s="100"/>
    </row>
    <row r="109" spans="1:20" s="5" customFormat="1" ht="87.75" customHeight="1" x14ac:dyDescent="0.3">
      <c r="A109" s="209" t="s">
        <v>150</v>
      </c>
      <c r="B109" s="36" t="s">
        <v>108</v>
      </c>
      <c r="C109" s="35" t="s">
        <v>68</v>
      </c>
      <c r="D109" s="35" t="s">
        <v>21</v>
      </c>
      <c r="E109" s="35" t="s">
        <v>185</v>
      </c>
      <c r="F109" s="62">
        <f t="shared" si="13"/>
        <v>13.9</v>
      </c>
      <c r="G109" s="57"/>
      <c r="H109" s="62">
        <v>0</v>
      </c>
      <c r="I109" s="57"/>
      <c r="J109" s="62">
        <v>0</v>
      </c>
      <c r="K109" s="57"/>
      <c r="L109" s="62">
        <v>13.9</v>
      </c>
      <c r="M109" s="57"/>
      <c r="N109" s="62">
        <v>0</v>
      </c>
      <c r="O109" s="57"/>
      <c r="P109" s="62">
        <v>0</v>
      </c>
      <c r="Q109" s="57"/>
      <c r="R109" s="35" t="s">
        <v>151</v>
      </c>
      <c r="S109" s="36">
        <v>236</v>
      </c>
      <c r="T109" s="100" t="s">
        <v>498</v>
      </c>
    </row>
    <row r="110" spans="1:20" s="5" customFormat="1" ht="116.25" customHeight="1" x14ac:dyDescent="0.3">
      <c r="A110" s="207"/>
      <c r="B110" s="36" t="s">
        <v>31</v>
      </c>
      <c r="C110" s="35" t="s">
        <v>69</v>
      </c>
      <c r="D110" s="35" t="s">
        <v>21</v>
      </c>
      <c r="E110" s="35" t="s">
        <v>186</v>
      </c>
      <c r="F110" s="62">
        <f t="shared" si="13"/>
        <v>10</v>
      </c>
      <c r="G110" s="57"/>
      <c r="H110" s="62">
        <v>0</v>
      </c>
      <c r="I110" s="57"/>
      <c r="J110" s="62">
        <v>0</v>
      </c>
      <c r="K110" s="57"/>
      <c r="L110" s="62">
        <v>10</v>
      </c>
      <c r="M110" s="57"/>
      <c r="N110" s="62">
        <v>0</v>
      </c>
      <c r="O110" s="57"/>
      <c r="P110" s="62">
        <v>0</v>
      </c>
      <c r="Q110" s="57"/>
      <c r="R110" s="35" t="s">
        <v>152</v>
      </c>
      <c r="S110" s="36">
        <v>210</v>
      </c>
      <c r="T110" s="100" t="s">
        <v>499</v>
      </c>
    </row>
    <row r="111" spans="1:20" s="5" customFormat="1" ht="99" customHeight="1" x14ac:dyDescent="0.3">
      <c r="A111" s="207"/>
      <c r="B111" s="36" t="s">
        <v>100</v>
      </c>
      <c r="C111" s="35" t="s">
        <v>70</v>
      </c>
      <c r="D111" s="35" t="s">
        <v>21</v>
      </c>
      <c r="E111" s="35" t="s">
        <v>187</v>
      </c>
      <c r="F111" s="62">
        <f t="shared" si="13"/>
        <v>6.1</v>
      </c>
      <c r="G111" s="57"/>
      <c r="H111" s="62">
        <v>0</v>
      </c>
      <c r="I111" s="57"/>
      <c r="J111" s="62">
        <v>0</v>
      </c>
      <c r="K111" s="57"/>
      <c r="L111" s="62">
        <v>6.1</v>
      </c>
      <c r="M111" s="57"/>
      <c r="N111" s="62">
        <v>0</v>
      </c>
      <c r="O111" s="57"/>
      <c r="P111" s="62">
        <v>0</v>
      </c>
      <c r="Q111" s="57"/>
      <c r="R111" s="35" t="s">
        <v>46</v>
      </c>
      <c r="S111" s="36">
        <v>1</v>
      </c>
      <c r="T111" s="100"/>
    </row>
    <row r="112" spans="1:20" s="5" customFormat="1" ht="85.5" customHeight="1" x14ac:dyDescent="0.3">
      <c r="A112" s="207"/>
      <c r="B112" s="36" t="s">
        <v>101</v>
      </c>
      <c r="C112" s="35" t="s">
        <v>71</v>
      </c>
      <c r="D112" s="35" t="s">
        <v>21</v>
      </c>
      <c r="E112" s="35" t="s">
        <v>185</v>
      </c>
      <c r="F112" s="62">
        <f t="shared" si="13"/>
        <v>9.1999999999999993</v>
      </c>
      <c r="G112" s="57"/>
      <c r="H112" s="62">
        <v>0</v>
      </c>
      <c r="I112" s="57"/>
      <c r="J112" s="62">
        <v>0</v>
      </c>
      <c r="K112" s="57"/>
      <c r="L112" s="62">
        <v>9.1999999999999993</v>
      </c>
      <c r="M112" s="57"/>
      <c r="N112" s="62">
        <v>0</v>
      </c>
      <c r="O112" s="57"/>
      <c r="P112" s="62">
        <v>0</v>
      </c>
      <c r="Q112" s="57"/>
      <c r="R112" s="35" t="s">
        <v>153</v>
      </c>
      <c r="S112" s="36">
        <v>22</v>
      </c>
      <c r="T112" s="100"/>
    </row>
    <row r="113" spans="1:20" s="5" customFormat="1" ht="83.25" customHeight="1" x14ac:dyDescent="0.3">
      <c r="A113" s="210"/>
      <c r="B113" s="36" t="s">
        <v>102</v>
      </c>
      <c r="C113" s="35" t="s">
        <v>72</v>
      </c>
      <c r="D113" s="35" t="s">
        <v>21</v>
      </c>
      <c r="E113" s="35" t="s">
        <v>185</v>
      </c>
      <c r="F113" s="62">
        <f t="shared" si="13"/>
        <v>14.2</v>
      </c>
      <c r="G113" s="57"/>
      <c r="H113" s="62">
        <v>0</v>
      </c>
      <c r="I113" s="57"/>
      <c r="J113" s="62">
        <v>0</v>
      </c>
      <c r="K113" s="57"/>
      <c r="L113" s="62">
        <v>14.2</v>
      </c>
      <c r="M113" s="57"/>
      <c r="N113" s="62">
        <v>0</v>
      </c>
      <c r="O113" s="57"/>
      <c r="P113" s="62">
        <v>0</v>
      </c>
      <c r="Q113" s="57"/>
      <c r="R113" s="35" t="s">
        <v>154</v>
      </c>
      <c r="S113" s="36">
        <v>27</v>
      </c>
      <c r="T113" s="100"/>
    </row>
    <row r="114" spans="1:20" s="5" customFormat="1" ht="85.5" customHeight="1" x14ac:dyDescent="0.3">
      <c r="A114" s="209" t="s">
        <v>155</v>
      </c>
      <c r="B114" s="36" t="s">
        <v>103</v>
      </c>
      <c r="C114" s="35" t="s">
        <v>73</v>
      </c>
      <c r="D114" s="35" t="s">
        <v>21</v>
      </c>
      <c r="E114" s="35" t="s">
        <v>185</v>
      </c>
      <c r="F114" s="62">
        <f t="shared" si="13"/>
        <v>1.8</v>
      </c>
      <c r="G114" s="57"/>
      <c r="H114" s="62">
        <v>0</v>
      </c>
      <c r="I114" s="57"/>
      <c r="J114" s="62">
        <v>0</v>
      </c>
      <c r="K114" s="57"/>
      <c r="L114" s="62">
        <v>1.8</v>
      </c>
      <c r="M114" s="57"/>
      <c r="N114" s="62">
        <v>0</v>
      </c>
      <c r="O114" s="57"/>
      <c r="P114" s="62">
        <v>0</v>
      </c>
      <c r="Q114" s="57"/>
      <c r="R114" s="35" t="s">
        <v>154</v>
      </c>
      <c r="S114" s="36">
        <v>24</v>
      </c>
      <c r="T114" s="100"/>
    </row>
    <row r="115" spans="1:20" s="5" customFormat="1" ht="101.25" customHeight="1" x14ac:dyDescent="0.3">
      <c r="A115" s="207"/>
      <c r="B115" s="36" t="s">
        <v>104</v>
      </c>
      <c r="C115" s="35" t="s">
        <v>74</v>
      </c>
      <c r="D115" s="35" t="s">
        <v>21</v>
      </c>
      <c r="E115" s="35" t="s">
        <v>188</v>
      </c>
      <c r="F115" s="62">
        <f t="shared" si="13"/>
        <v>28.8</v>
      </c>
      <c r="G115" s="57"/>
      <c r="H115" s="62">
        <v>0</v>
      </c>
      <c r="I115" s="57"/>
      <c r="J115" s="62">
        <v>0</v>
      </c>
      <c r="K115" s="57"/>
      <c r="L115" s="62">
        <v>28.8</v>
      </c>
      <c r="M115" s="57"/>
      <c r="N115" s="62">
        <v>0</v>
      </c>
      <c r="O115" s="57"/>
      <c r="P115" s="62">
        <v>0</v>
      </c>
      <c r="Q115" s="57"/>
      <c r="R115" s="35" t="s">
        <v>156</v>
      </c>
      <c r="S115" s="36">
        <v>4</v>
      </c>
      <c r="T115" s="100"/>
    </row>
    <row r="116" spans="1:20" s="5" customFormat="1" ht="93.6" x14ac:dyDescent="0.3">
      <c r="A116" s="207"/>
      <c r="B116" s="36" t="s">
        <v>105</v>
      </c>
      <c r="C116" s="35" t="s">
        <v>75</v>
      </c>
      <c r="D116" s="35" t="s">
        <v>21</v>
      </c>
      <c r="E116" s="35" t="s">
        <v>186</v>
      </c>
      <c r="F116" s="62">
        <f t="shared" si="13"/>
        <v>9.5</v>
      </c>
      <c r="G116" s="57"/>
      <c r="H116" s="62">
        <v>0</v>
      </c>
      <c r="I116" s="57"/>
      <c r="J116" s="62">
        <v>0</v>
      </c>
      <c r="K116" s="57"/>
      <c r="L116" s="62">
        <v>9.5</v>
      </c>
      <c r="M116" s="57"/>
      <c r="N116" s="62">
        <v>0</v>
      </c>
      <c r="O116" s="57"/>
      <c r="P116" s="62">
        <v>0</v>
      </c>
      <c r="Q116" s="57"/>
      <c r="R116" s="35" t="s">
        <v>156</v>
      </c>
      <c r="S116" s="36">
        <v>3</v>
      </c>
      <c r="T116" s="100"/>
    </row>
    <row r="117" spans="1:20" s="5" customFormat="1" ht="93.6" x14ac:dyDescent="0.3">
      <c r="A117" s="207"/>
      <c r="B117" s="36" t="s">
        <v>106</v>
      </c>
      <c r="C117" s="35" t="s">
        <v>76</v>
      </c>
      <c r="D117" s="35" t="s">
        <v>21</v>
      </c>
      <c r="E117" s="35" t="s">
        <v>189</v>
      </c>
      <c r="F117" s="62">
        <f t="shared" si="13"/>
        <v>19.399999999999999</v>
      </c>
      <c r="G117" s="57"/>
      <c r="H117" s="62">
        <v>0</v>
      </c>
      <c r="I117" s="57"/>
      <c r="J117" s="62">
        <v>0</v>
      </c>
      <c r="K117" s="57"/>
      <c r="L117" s="62">
        <v>19.399999999999999</v>
      </c>
      <c r="M117" s="57"/>
      <c r="N117" s="62">
        <v>0</v>
      </c>
      <c r="O117" s="57"/>
      <c r="P117" s="62">
        <v>0</v>
      </c>
      <c r="Q117" s="57"/>
      <c r="R117" s="35" t="s">
        <v>46</v>
      </c>
      <c r="S117" s="36">
        <v>480</v>
      </c>
      <c r="T117" s="100"/>
    </row>
    <row r="118" spans="1:20" s="5" customFormat="1" ht="93.6" x14ac:dyDescent="0.3">
      <c r="A118" s="207"/>
      <c r="B118" s="36" t="s">
        <v>109</v>
      </c>
      <c r="C118" s="35" t="s">
        <v>157</v>
      </c>
      <c r="D118" s="35" t="s">
        <v>21</v>
      </c>
      <c r="E118" s="35" t="s">
        <v>184</v>
      </c>
      <c r="F118" s="62">
        <f t="shared" si="13"/>
        <v>53</v>
      </c>
      <c r="G118" s="57"/>
      <c r="H118" s="62">
        <v>0</v>
      </c>
      <c r="I118" s="57"/>
      <c r="J118" s="62">
        <v>0</v>
      </c>
      <c r="K118" s="57"/>
      <c r="L118" s="62">
        <v>53</v>
      </c>
      <c r="M118" s="57"/>
      <c r="N118" s="62">
        <v>0</v>
      </c>
      <c r="O118" s="57"/>
      <c r="P118" s="62">
        <v>0</v>
      </c>
      <c r="Q118" s="57"/>
      <c r="R118" s="35" t="s">
        <v>46</v>
      </c>
      <c r="S118" s="36">
        <v>600</v>
      </c>
      <c r="T118" s="100"/>
    </row>
    <row r="119" spans="1:20" s="5" customFormat="1" ht="93.6" x14ac:dyDescent="0.3">
      <c r="A119" s="210"/>
      <c r="B119" s="36" t="s">
        <v>110</v>
      </c>
      <c r="C119" s="35" t="s">
        <v>77</v>
      </c>
      <c r="D119" s="35" t="s">
        <v>21</v>
      </c>
      <c r="E119" s="35" t="s">
        <v>190</v>
      </c>
      <c r="F119" s="62">
        <f t="shared" si="13"/>
        <v>1.5</v>
      </c>
      <c r="G119" s="57"/>
      <c r="H119" s="62">
        <v>0</v>
      </c>
      <c r="I119" s="57"/>
      <c r="J119" s="62">
        <v>0</v>
      </c>
      <c r="K119" s="57"/>
      <c r="L119" s="62">
        <v>1.5</v>
      </c>
      <c r="M119" s="57"/>
      <c r="N119" s="62">
        <v>0</v>
      </c>
      <c r="O119" s="57"/>
      <c r="P119" s="62">
        <v>0</v>
      </c>
      <c r="Q119" s="57"/>
      <c r="R119" s="35" t="s">
        <v>154</v>
      </c>
      <c r="S119" s="36">
        <v>50</v>
      </c>
      <c r="T119" s="100"/>
    </row>
    <row r="120" spans="1:20" s="5" customFormat="1" ht="78" x14ac:dyDescent="0.3">
      <c r="A120" s="206" t="s">
        <v>158</v>
      </c>
      <c r="B120" s="36" t="s">
        <v>111</v>
      </c>
      <c r="C120" s="35" t="s">
        <v>78</v>
      </c>
      <c r="D120" s="35" t="s">
        <v>21</v>
      </c>
      <c r="E120" s="35" t="s">
        <v>185</v>
      </c>
      <c r="F120" s="62">
        <f t="shared" si="13"/>
        <v>141</v>
      </c>
      <c r="G120" s="57"/>
      <c r="H120" s="62">
        <v>141</v>
      </c>
      <c r="I120" s="57"/>
      <c r="J120" s="62">
        <v>0</v>
      </c>
      <c r="K120" s="57"/>
      <c r="L120" s="62">
        <v>0</v>
      </c>
      <c r="M120" s="57"/>
      <c r="N120" s="62">
        <v>0</v>
      </c>
      <c r="O120" s="57"/>
      <c r="P120" s="62">
        <v>0</v>
      </c>
      <c r="Q120" s="57"/>
      <c r="R120" s="35" t="s">
        <v>156</v>
      </c>
      <c r="S120" s="36">
        <v>24</v>
      </c>
      <c r="T120" s="100"/>
    </row>
    <row r="121" spans="1:20" s="5" customFormat="1" ht="78" x14ac:dyDescent="0.3">
      <c r="A121" s="207"/>
      <c r="B121" s="36" t="s">
        <v>112</v>
      </c>
      <c r="C121" s="35" t="s">
        <v>79</v>
      </c>
      <c r="D121" s="35" t="s">
        <v>21</v>
      </c>
      <c r="E121" s="35" t="s">
        <v>185</v>
      </c>
      <c r="F121" s="62">
        <f t="shared" si="13"/>
        <v>34.1</v>
      </c>
      <c r="G121" s="57"/>
      <c r="H121" s="62">
        <v>0</v>
      </c>
      <c r="I121" s="57"/>
      <c r="J121" s="62">
        <v>0</v>
      </c>
      <c r="K121" s="57"/>
      <c r="L121" s="62">
        <v>34.1</v>
      </c>
      <c r="M121" s="57"/>
      <c r="N121" s="62">
        <v>0</v>
      </c>
      <c r="O121" s="57"/>
      <c r="P121" s="62">
        <v>0</v>
      </c>
      <c r="Q121" s="57"/>
      <c r="R121" s="35" t="s">
        <v>156</v>
      </c>
      <c r="S121" s="36">
        <v>24</v>
      </c>
      <c r="T121" s="100"/>
    </row>
    <row r="122" spans="1:20" s="5" customFormat="1" ht="93.6" x14ac:dyDescent="0.3">
      <c r="A122" s="207"/>
      <c r="B122" s="36" t="s">
        <v>113</v>
      </c>
      <c r="C122" s="35" t="s">
        <v>80</v>
      </c>
      <c r="D122" s="35" t="s">
        <v>21</v>
      </c>
      <c r="E122" s="35" t="s">
        <v>190</v>
      </c>
      <c r="F122" s="62">
        <f t="shared" si="13"/>
        <v>32.4</v>
      </c>
      <c r="G122" s="57"/>
      <c r="H122" s="62">
        <v>0</v>
      </c>
      <c r="I122" s="57"/>
      <c r="J122" s="62">
        <v>0</v>
      </c>
      <c r="K122" s="57"/>
      <c r="L122" s="62">
        <v>32.4</v>
      </c>
      <c r="M122" s="57"/>
      <c r="N122" s="62">
        <v>0</v>
      </c>
      <c r="O122" s="57"/>
      <c r="P122" s="62">
        <v>0</v>
      </c>
      <c r="Q122" s="57"/>
      <c r="R122" s="35" t="s">
        <v>156</v>
      </c>
      <c r="S122" s="36">
        <v>6</v>
      </c>
      <c r="T122" s="100"/>
    </row>
    <row r="123" spans="1:20" s="5" customFormat="1" ht="100.5" customHeight="1" x14ac:dyDescent="0.3">
      <c r="A123" s="207"/>
      <c r="B123" s="157" t="s">
        <v>128</v>
      </c>
      <c r="C123" s="122" t="s">
        <v>423</v>
      </c>
      <c r="D123" s="35" t="s">
        <v>21</v>
      </c>
      <c r="E123" s="35" t="s">
        <v>188</v>
      </c>
      <c r="F123" s="62">
        <f>H123+J123+L123+N123+P123</f>
        <v>5.5</v>
      </c>
      <c r="G123" s="57">
        <v>3.8620000000000001</v>
      </c>
      <c r="H123" s="62">
        <v>0</v>
      </c>
      <c r="I123" s="57"/>
      <c r="J123" s="62">
        <v>0</v>
      </c>
      <c r="K123" s="57"/>
      <c r="L123" s="62">
        <v>5.5</v>
      </c>
      <c r="M123" s="57">
        <v>3.8620000000000001</v>
      </c>
      <c r="N123" s="62">
        <v>0</v>
      </c>
      <c r="O123" s="57"/>
      <c r="P123" s="62">
        <v>0</v>
      </c>
      <c r="Q123" s="57"/>
      <c r="R123" s="123" t="s">
        <v>49</v>
      </c>
      <c r="S123" s="36">
        <v>14</v>
      </c>
      <c r="T123" s="100"/>
    </row>
    <row r="124" spans="1:20" s="5" customFormat="1" ht="78" x14ac:dyDescent="0.3">
      <c r="A124" s="207"/>
      <c r="B124" s="157" t="s">
        <v>129</v>
      </c>
      <c r="C124" s="122" t="s">
        <v>81</v>
      </c>
      <c r="D124" s="35" t="s">
        <v>21</v>
      </c>
      <c r="E124" s="35" t="s">
        <v>185</v>
      </c>
      <c r="F124" s="62">
        <f t="shared" si="13"/>
        <v>18</v>
      </c>
      <c r="G124" s="57"/>
      <c r="H124" s="62">
        <v>0</v>
      </c>
      <c r="I124" s="57"/>
      <c r="J124" s="62">
        <v>0</v>
      </c>
      <c r="K124" s="57"/>
      <c r="L124" s="62">
        <v>18</v>
      </c>
      <c r="M124" s="57"/>
      <c r="N124" s="62">
        <v>0</v>
      </c>
      <c r="O124" s="57"/>
      <c r="P124" s="62">
        <v>0</v>
      </c>
      <c r="Q124" s="57"/>
      <c r="R124" s="123" t="s">
        <v>49</v>
      </c>
      <c r="S124" s="36">
        <v>3</v>
      </c>
      <c r="T124" s="100"/>
    </row>
    <row r="125" spans="1:20" s="5" customFormat="1" ht="78" x14ac:dyDescent="0.3">
      <c r="A125" s="207"/>
      <c r="B125" s="36" t="s">
        <v>130</v>
      </c>
      <c r="C125" s="35" t="s">
        <v>159</v>
      </c>
      <c r="D125" s="35" t="s">
        <v>21</v>
      </c>
      <c r="E125" s="35" t="s">
        <v>185</v>
      </c>
      <c r="F125" s="62">
        <f t="shared" si="13"/>
        <v>5.9</v>
      </c>
      <c r="G125" s="57"/>
      <c r="H125" s="62">
        <v>0</v>
      </c>
      <c r="I125" s="57"/>
      <c r="J125" s="62">
        <v>0</v>
      </c>
      <c r="K125" s="57"/>
      <c r="L125" s="62">
        <v>5.9</v>
      </c>
      <c r="M125" s="57"/>
      <c r="N125" s="62">
        <v>0</v>
      </c>
      <c r="O125" s="57"/>
      <c r="P125" s="62">
        <v>0</v>
      </c>
      <c r="Q125" s="57"/>
      <c r="R125" s="124" t="s">
        <v>160</v>
      </c>
      <c r="S125" s="36">
        <v>3</v>
      </c>
      <c r="T125" s="100"/>
    </row>
    <row r="126" spans="1:20" s="5" customFormat="1" ht="93.6" x14ac:dyDescent="0.3">
      <c r="A126" s="207"/>
      <c r="B126" s="36" t="s">
        <v>131</v>
      </c>
      <c r="C126" s="35" t="s">
        <v>500</v>
      </c>
      <c r="D126" s="35" t="s">
        <v>21</v>
      </c>
      <c r="E126" s="35" t="s">
        <v>188</v>
      </c>
      <c r="F126" s="62">
        <f t="shared" si="13"/>
        <v>120</v>
      </c>
      <c r="G126" s="57">
        <v>141.691</v>
      </c>
      <c r="H126" s="62">
        <v>0</v>
      </c>
      <c r="I126" s="57"/>
      <c r="J126" s="62">
        <v>0</v>
      </c>
      <c r="K126" s="57"/>
      <c r="L126" s="62">
        <v>120</v>
      </c>
      <c r="M126" s="57">
        <v>141.691</v>
      </c>
      <c r="N126" s="62">
        <v>0</v>
      </c>
      <c r="O126" s="57"/>
      <c r="P126" s="62">
        <v>0</v>
      </c>
      <c r="Q126" s="57"/>
      <c r="R126" s="123" t="s">
        <v>49</v>
      </c>
      <c r="S126" s="36">
        <v>418</v>
      </c>
      <c r="T126" s="100"/>
    </row>
    <row r="127" spans="1:20" s="5" customFormat="1" ht="93.6" x14ac:dyDescent="0.3">
      <c r="A127" s="207"/>
      <c r="B127" s="36" t="s">
        <v>161</v>
      </c>
      <c r="C127" s="35" t="s">
        <v>82</v>
      </c>
      <c r="D127" s="35" t="s">
        <v>21</v>
      </c>
      <c r="E127" s="35" t="s">
        <v>184</v>
      </c>
      <c r="F127" s="62">
        <f t="shared" si="13"/>
        <v>50</v>
      </c>
      <c r="G127" s="57"/>
      <c r="H127" s="62">
        <v>0</v>
      </c>
      <c r="I127" s="57"/>
      <c r="J127" s="62">
        <v>0</v>
      </c>
      <c r="K127" s="57"/>
      <c r="L127" s="62">
        <v>50</v>
      </c>
      <c r="M127" s="57"/>
      <c r="N127" s="62">
        <v>0</v>
      </c>
      <c r="O127" s="57"/>
      <c r="P127" s="62">
        <v>0</v>
      </c>
      <c r="Q127" s="57"/>
      <c r="R127" s="123" t="s">
        <v>49</v>
      </c>
      <c r="S127" s="36">
        <v>100</v>
      </c>
      <c r="T127" s="100"/>
    </row>
    <row r="128" spans="1:20" s="5" customFormat="1" ht="93.6" x14ac:dyDescent="0.3">
      <c r="A128" s="207"/>
      <c r="B128" s="36" t="s">
        <v>162</v>
      </c>
      <c r="C128" s="35" t="s">
        <v>83</v>
      </c>
      <c r="D128" s="35" t="s">
        <v>21</v>
      </c>
      <c r="E128" s="35" t="s">
        <v>191</v>
      </c>
      <c r="F128" s="62">
        <f>H128+J128+L128+N128+P128</f>
        <v>90</v>
      </c>
      <c r="G128" s="57"/>
      <c r="H128" s="62">
        <v>0</v>
      </c>
      <c r="I128" s="57"/>
      <c r="J128" s="62">
        <v>0</v>
      </c>
      <c r="K128" s="57"/>
      <c r="L128" s="62">
        <v>90</v>
      </c>
      <c r="M128" s="57"/>
      <c r="N128" s="62">
        <v>0</v>
      </c>
      <c r="O128" s="57"/>
      <c r="P128" s="62">
        <v>0</v>
      </c>
      <c r="Q128" s="57"/>
      <c r="R128" s="123" t="s">
        <v>49</v>
      </c>
      <c r="S128" s="36">
        <v>2</v>
      </c>
      <c r="T128" s="100"/>
    </row>
    <row r="129" spans="1:20" s="5" customFormat="1" ht="78" x14ac:dyDescent="0.3">
      <c r="A129" s="207"/>
      <c r="B129" s="36" t="s">
        <v>163</v>
      </c>
      <c r="C129" s="35" t="s">
        <v>84</v>
      </c>
      <c r="D129" s="35" t="s">
        <v>21</v>
      </c>
      <c r="E129" s="35" t="s">
        <v>185</v>
      </c>
      <c r="F129" s="62">
        <f t="shared" si="13"/>
        <v>20</v>
      </c>
      <c r="G129" s="57"/>
      <c r="H129" s="62">
        <v>0</v>
      </c>
      <c r="I129" s="57"/>
      <c r="J129" s="62">
        <v>0</v>
      </c>
      <c r="K129" s="57"/>
      <c r="L129" s="62">
        <v>20</v>
      </c>
      <c r="M129" s="57"/>
      <c r="N129" s="62">
        <v>0</v>
      </c>
      <c r="O129" s="57"/>
      <c r="P129" s="62">
        <v>0</v>
      </c>
      <c r="Q129" s="57"/>
      <c r="R129" s="123" t="s">
        <v>49</v>
      </c>
      <c r="S129" s="36">
        <v>20</v>
      </c>
      <c r="T129" s="100"/>
    </row>
    <row r="130" spans="1:20" s="5" customFormat="1" ht="104.25" customHeight="1" x14ac:dyDescent="0.3">
      <c r="A130" s="207"/>
      <c r="B130" s="36" t="s">
        <v>164</v>
      </c>
      <c r="C130" s="35" t="s">
        <v>85</v>
      </c>
      <c r="D130" s="35" t="s">
        <v>21</v>
      </c>
      <c r="E130" s="35" t="s">
        <v>187</v>
      </c>
      <c r="F130" s="62">
        <f t="shared" si="13"/>
        <v>8</v>
      </c>
      <c r="G130" s="57"/>
      <c r="H130" s="62">
        <v>0</v>
      </c>
      <c r="I130" s="57"/>
      <c r="J130" s="62">
        <v>0</v>
      </c>
      <c r="K130" s="57"/>
      <c r="L130" s="62">
        <v>8</v>
      </c>
      <c r="M130" s="57"/>
      <c r="N130" s="62">
        <v>0</v>
      </c>
      <c r="O130" s="57"/>
      <c r="P130" s="62">
        <v>0</v>
      </c>
      <c r="Q130" s="57"/>
      <c r="R130" s="123" t="s">
        <v>49</v>
      </c>
      <c r="S130" s="36">
        <v>2</v>
      </c>
      <c r="T130" s="100"/>
    </row>
    <row r="131" spans="1:20" s="5" customFormat="1" ht="93.6" x14ac:dyDescent="0.3">
      <c r="A131" s="207"/>
      <c r="B131" s="36" t="s">
        <v>165</v>
      </c>
      <c r="C131" s="35" t="s">
        <v>85</v>
      </c>
      <c r="D131" s="35" t="s">
        <v>21</v>
      </c>
      <c r="E131" s="35" t="s">
        <v>184</v>
      </c>
      <c r="F131" s="62">
        <f t="shared" si="13"/>
        <v>7</v>
      </c>
      <c r="G131" s="57"/>
      <c r="H131" s="62">
        <v>0</v>
      </c>
      <c r="I131" s="57"/>
      <c r="J131" s="62">
        <v>0</v>
      </c>
      <c r="K131" s="57"/>
      <c r="L131" s="62">
        <v>7</v>
      </c>
      <c r="M131" s="57"/>
      <c r="N131" s="62">
        <v>0</v>
      </c>
      <c r="O131" s="57"/>
      <c r="P131" s="62">
        <v>0</v>
      </c>
      <c r="Q131" s="57"/>
      <c r="R131" s="123" t="s">
        <v>49</v>
      </c>
      <c r="S131" s="36">
        <v>3</v>
      </c>
      <c r="T131" s="100"/>
    </row>
    <row r="132" spans="1:20" s="5" customFormat="1" ht="97.5" customHeight="1" x14ac:dyDescent="0.3">
      <c r="A132" s="207"/>
      <c r="B132" s="36" t="s">
        <v>166</v>
      </c>
      <c r="C132" s="35" t="s">
        <v>167</v>
      </c>
      <c r="D132" s="35" t="s">
        <v>21</v>
      </c>
      <c r="E132" s="35" t="s">
        <v>188</v>
      </c>
      <c r="F132" s="62">
        <f t="shared" si="13"/>
        <v>86.1</v>
      </c>
      <c r="G132" s="57"/>
      <c r="H132" s="62">
        <v>0</v>
      </c>
      <c r="I132" s="57"/>
      <c r="J132" s="62">
        <v>0</v>
      </c>
      <c r="K132" s="57"/>
      <c r="L132" s="62">
        <v>86.1</v>
      </c>
      <c r="M132" s="57"/>
      <c r="N132" s="62">
        <v>0</v>
      </c>
      <c r="O132" s="57"/>
      <c r="P132" s="62">
        <v>0</v>
      </c>
      <c r="Q132" s="57"/>
      <c r="R132" s="123" t="s">
        <v>49</v>
      </c>
      <c r="S132" s="36">
        <v>9</v>
      </c>
      <c r="T132" s="100"/>
    </row>
    <row r="133" spans="1:20" s="5" customFormat="1" ht="93.6" x14ac:dyDescent="0.3">
      <c r="A133" s="207"/>
      <c r="B133" s="36" t="s">
        <v>168</v>
      </c>
      <c r="C133" s="35" t="s">
        <v>169</v>
      </c>
      <c r="D133" s="35" t="s">
        <v>21</v>
      </c>
      <c r="E133" s="35" t="s">
        <v>190</v>
      </c>
      <c r="F133" s="62">
        <v>80</v>
      </c>
      <c r="G133" s="57"/>
      <c r="H133" s="62">
        <v>0</v>
      </c>
      <c r="I133" s="57"/>
      <c r="J133" s="62">
        <v>0</v>
      </c>
      <c r="K133" s="57"/>
      <c r="L133" s="62">
        <v>80</v>
      </c>
      <c r="M133" s="57"/>
      <c r="N133" s="62">
        <v>0</v>
      </c>
      <c r="O133" s="57"/>
      <c r="P133" s="62">
        <v>0</v>
      </c>
      <c r="Q133" s="57"/>
      <c r="R133" s="123" t="s">
        <v>49</v>
      </c>
      <c r="S133" s="36">
        <v>28</v>
      </c>
      <c r="T133" s="100"/>
    </row>
    <row r="134" spans="1:20" s="5" customFormat="1" ht="93.6" x14ac:dyDescent="0.3">
      <c r="A134" s="207"/>
      <c r="B134" s="36" t="s">
        <v>170</v>
      </c>
      <c r="C134" s="35" t="s">
        <v>86</v>
      </c>
      <c r="D134" s="35" t="s">
        <v>21</v>
      </c>
      <c r="E134" s="35" t="s">
        <v>186</v>
      </c>
      <c r="F134" s="62">
        <f>H134+J134+L134+N134+P134</f>
        <v>34</v>
      </c>
      <c r="G134" s="57"/>
      <c r="H134" s="62">
        <v>0</v>
      </c>
      <c r="I134" s="57"/>
      <c r="J134" s="62">
        <v>0</v>
      </c>
      <c r="K134" s="57"/>
      <c r="L134" s="62">
        <v>34</v>
      </c>
      <c r="M134" s="57"/>
      <c r="N134" s="62">
        <v>0</v>
      </c>
      <c r="O134" s="57"/>
      <c r="P134" s="62">
        <v>0</v>
      </c>
      <c r="Q134" s="57"/>
      <c r="R134" s="123" t="s">
        <v>49</v>
      </c>
      <c r="S134" s="36">
        <v>3</v>
      </c>
      <c r="T134" s="100"/>
    </row>
    <row r="135" spans="1:20" s="5" customFormat="1" ht="100.5" customHeight="1" x14ac:dyDescent="0.3">
      <c r="A135" s="207"/>
      <c r="B135" s="36" t="s">
        <v>171</v>
      </c>
      <c r="C135" s="35" t="s">
        <v>87</v>
      </c>
      <c r="D135" s="35" t="s">
        <v>21</v>
      </c>
      <c r="E135" s="35" t="s">
        <v>188</v>
      </c>
      <c r="F135" s="62">
        <v>8.1</v>
      </c>
      <c r="G135" s="57"/>
      <c r="H135" s="62">
        <v>0</v>
      </c>
      <c r="I135" s="57"/>
      <c r="J135" s="62">
        <v>0</v>
      </c>
      <c r="K135" s="57"/>
      <c r="L135" s="62">
        <v>8.1</v>
      </c>
      <c r="M135" s="57"/>
      <c r="N135" s="62">
        <v>0</v>
      </c>
      <c r="O135" s="57"/>
      <c r="P135" s="62">
        <v>0</v>
      </c>
      <c r="Q135" s="57"/>
      <c r="R135" s="123" t="s">
        <v>49</v>
      </c>
      <c r="S135" s="184">
        <v>1</v>
      </c>
      <c r="T135" s="100"/>
    </row>
    <row r="136" spans="1:20" s="5" customFormat="1" ht="85.5" customHeight="1" x14ac:dyDescent="0.3">
      <c r="A136" s="207"/>
      <c r="B136" s="157" t="s">
        <v>172</v>
      </c>
      <c r="C136" s="122" t="s">
        <v>173</v>
      </c>
      <c r="D136" s="35" t="s">
        <v>21</v>
      </c>
      <c r="E136" s="125" t="s">
        <v>185</v>
      </c>
      <c r="F136" s="126">
        <f t="shared" si="13"/>
        <v>16.8</v>
      </c>
      <c r="G136" s="127"/>
      <c r="H136" s="62">
        <v>0</v>
      </c>
      <c r="I136" s="57"/>
      <c r="J136" s="62">
        <v>0</v>
      </c>
      <c r="K136" s="57"/>
      <c r="L136" s="62">
        <v>16.8</v>
      </c>
      <c r="M136" s="57"/>
      <c r="N136" s="62">
        <v>0</v>
      </c>
      <c r="O136" s="57"/>
      <c r="P136" s="62">
        <v>0</v>
      </c>
      <c r="Q136" s="57"/>
      <c r="R136" s="123" t="s">
        <v>49</v>
      </c>
      <c r="S136" s="157">
        <v>12</v>
      </c>
      <c r="T136" s="100"/>
    </row>
    <row r="137" spans="1:20" s="5" customFormat="1" ht="96.75" customHeight="1" x14ac:dyDescent="0.3">
      <c r="A137" s="207"/>
      <c r="B137" s="36" t="s">
        <v>204</v>
      </c>
      <c r="C137" s="35" t="s">
        <v>88</v>
      </c>
      <c r="D137" s="35" t="s">
        <v>21</v>
      </c>
      <c r="E137" s="35" t="s">
        <v>187</v>
      </c>
      <c r="F137" s="62">
        <f t="shared" si="13"/>
        <v>5</v>
      </c>
      <c r="G137" s="57"/>
      <c r="H137" s="62">
        <v>0</v>
      </c>
      <c r="I137" s="57"/>
      <c r="J137" s="62">
        <v>0</v>
      </c>
      <c r="K137" s="57"/>
      <c r="L137" s="62">
        <v>5</v>
      </c>
      <c r="M137" s="57"/>
      <c r="N137" s="62">
        <v>0</v>
      </c>
      <c r="O137" s="57"/>
      <c r="P137" s="62">
        <v>0</v>
      </c>
      <c r="Q137" s="57"/>
      <c r="R137" s="123" t="s">
        <v>49</v>
      </c>
      <c r="S137" s="184">
        <v>1</v>
      </c>
      <c r="T137" s="100"/>
    </row>
    <row r="138" spans="1:20" s="5" customFormat="1" ht="96.75" customHeight="1" x14ac:dyDescent="0.3">
      <c r="A138" s="207"/>
      <c r="B138" s="36" t="s">
        <v>174</v>
      </c>
      <c r="C138" s="35" t="s">
        <v>89</v>
      </c>
      <c r="D138" s="35" t="s">
        <v>21</v>
      </c>
      <c r="E138" s="35" t="s">
        <v>188</v>
      </c>
      <c r="F138" s="62">
        <f t="shared" si="13"/>
        <v>5</v>
      </c>
      <c r="G138" s="57"/>
      <c r="H138" s="62">
        <v>0</v>
      </c>
      <c r="I138" s="57"/>
      <c r="J138" s="62">
        <v>0</v>
      </c>
      <c r="K138" s="57"/>
      <c r="L138" s="62">
        <v>5</v>
      </c>
      <c r="M138" s="57"/>
      <c r="N138" s="62">
        <v>0</v>
      </c>
      <c r="O138" s="57"/>
      <c r="P138" s="62">
        <v>0</v>
      </c>
      <c r="Q138" s="57"/>
      <c r="R138" s="123" t="s">
        <v>176</v>
      </c>
      <c r="S138" s="184">
        <v>1</v>
      </c>
      <c r="T138" s="100"/>
    </row>
    <row r="139" spans="1:20" s="5" customFormat="1" ht="93.6" x14ac:dyDescent="0.3">
      <c r="A139" s="207"/>
      <c r="B139" s="36" t="s">
        <v>175</v>
      </c>
      <c r="C139" s="35" t="s">
        <v>90</v>
      </c>
      <c r="D139" s="35" t="s">
        <v>21</v>
      </c>
      <c r="E139" s="35" t="s">
        <v>186</v>
      </c>
      <c r="F139" s="62">
        <f t="shared" si="13"/>
        <v>492.4</v>
      </c>
      <c r="G139" s="57"/>
      <c r="H139" s="62">
        <v>0</v>
      </c>
      <c r="I139" s="57"/>
      <c r="J139" s="62">
        <v>0</v>
      </c>
      <c r="K139" s="57"/>
      <c r="L139" s="62">
        <v>492.4</v>
      </c>
      <c r="M139" s="57"/>
      <c r="N139" s="62">
        <v>0</v>
      </c>
      <c r="O139" s="57"/>
      <c r="P139" s="62">
        <v>0</v>
      </c>
      <c r="Q139" s="57"/>
      <c r="R139" s="123" t="s">
        <v>156</v>
      </c>
      <c r="S139" s="184">
        <v>2</v>
      </c>
      <c r="T139" s="100"/>
    </row>
    <row r="140" spans="1:20" s="5" customFormat="1" ht="78" x14ac:dyDescent="0.3">
      <c r="A140" s="207"/>
      <c r="B140" s="36" t="s">
        <v>177</v>
      </c>
      <c r="C140" s="35" t="s">
        <v>91</v>
      </c>
      <c r="D140" s="35" t="s">
        <v>21</v>
      </c>
      <c r="E140" s="35" t="s">
        <v>185</v>
      </c>
      <c r="F140" s="62">
        <f t="shared" si="13"/>
        <v>12.6</v>
      </c>
      <c r="G140" s="57"/>
      <c r="H140" s="62">
        <v>0</v>
      </c>
      <c r="I140" s="57"/>
      <c r="J140" s="62">
        <v>0</v>
      </c>
      <c r="K140" s="57"/>
      <c r="L140" s="62">
        <v>12.6</v>
      </c>
      <c r="M140" s="57"/>
      <c r="N140" s="62">
        <v>0</v>
      </c>
      <c r="O140" s="57"/>
      <c r="P140" s="62">
        <v>0</v>
      </c>
      <c r="Q140" s="57"/>
      <c r="R140" s="128" t="s">
        <v>179</v>
      </c>
      <c r="S140" s="184">
        <v>11</v>
      </c>
      <c r="T140" s="100"/>
    </row>
    <row r="141" spans="1:20" s="5" customFormat="1" ht="78" x14ac:dyDescent="0.3">
      <c r="A141" s="207"/>
      <c r="B141" s="36" t="s">
        <v>178</v>
      </c>
      <c r="C141" s="35" t="s">
        <v>92</v>
      </c>
      <c r="D141" s="35" t="s">
        <v>21</v>
      </c>
      <c r="E141" s="35" t="s">
        <v>185</v>
      </c>
      <c r="F141" s="62">
        <f t="shared" si="13"/>
        <v>4.8</v>
      </c>
      <c r="G141" s="57"/>
      <c r="H141" s="62">
        <v>0</v>
      </c>
      <c r="I141" s="57"/>
      <c r="J141" s="62">
        <v>0</v>
      </c>
      <c r="K141" s="57"/>
      <c r="L141" s="62">
        <v>4.8</v>
      </c>
      <c r="M141" s="57"/>
      <c r="N141" s="62">
        <v>0</v>
      </c>
      <c r="O141" s="57"/>
      <c r="P141" s="62">
        <v>0</v>
      </c>
      <c r="Q141" s="57"/>
      <c r="R141" s="124" t="s">
        <v>49</v>
      </c>
      <c r="S141" s="184">
        <v>1</v>
      </c>
      <c r="T141" s="100"/>
    </row>
    <row r="142" spans="1:20" s="5" customFormat="1" ht="93.6" x14ac:dyDescent="0.3">
      <c r="A142" s="207" t="s">
        <v>183</v>
      </c>
      <c r="B142" s="36" t="s">
        <v>180</v>
      </c>
      <c r="C142" s="35" t="s">
        <v>94</v>
      </c>
      <c r="D142" s="35" t="s">
        <v>21</v>
      </c>
      <c r="E142" s="35" t="s">
        <v>188</v>
      </c>
      <c r="F142" s="62">
        <f t="shared" si="13"/>
        <v>17.5</v>
      </c>
      <c r="G142" s="57"/>
      <c r="H142" s="62">
        <v>0</v>
      </c>
      <c r="I142" s="57"/>
      <c r="J142" s="62">
        <v>0</v>
      </c>
      <c r="K142" s="57"/>
      <c r="L142" s="62">
        <v>17.5</v>
      </c>
      <c r="M142" s="57"/>
      <c r="N142" s="62">
        <v>0</v>
      </c>
      <c r="O142" s="57"/>
      <c r="P142" s="62">
        <v>0</v>
      </c>
      <c r="Q142" s="57"/>
      <c r="R142" s="124" t="s">
        <v>93</v>
      </c>
      <c r="S142" s="36">
        <v>2</v>
      </c>
      <c r="T142" s="100"/>
    </row>
    <row r="143" spans="1:20" s="5" customFormat="1" ht="93.6" x14ac:dyDescent="0.3">
      <c r="A143" s="207"/>
      <c r="B143" s="36" t="s">
        <v>181</v>
      </c>
      <c r="C143" s="35" t="s">
        <v>95</v>
      </c>
      <c r="D143" s="35" t="s">
        <v>21</v>
      </c>
      <c r="E143" s="35" t="s">
        <v>188</v>
      </c>
      <c r="F143" s="62">
        <f t="shared" si="13"/>
        <v>16.899999999999999</v>
      </c>
      <c r="G143" s="57"/>
      <c r="H143" s="62">
        <v>0</v>
      </c>
      <c r="I143" s="57"/>
      <c r="J143" s="62">
        <v>0</v>
      </c>
      <c r="K143" s="57"/>
      <c r="L143" s="62">
        <v>16.899999999999999</v>
      </c>
      <c r="M143" s="57"/>
      <c r="N143" s="62">
        <v>0</v>
      </c>
      <c r="O143" s="57"/>
      <c r="P143" s="62">
        <v>0</v>
      </c>
      <c r="Q143" s="57"/>
      <c r="R143" s="124" t="s">
        <v>96</v>
      </c>
      <c r="S143" s="36">
        <v>26</v>
      </c>
      <c r="T143" s="100"/>
    </row>
    <row r="144" spans="1:20" s="5" customFormat="1" ht="49.05" customHeight="1" x14ac:dyDescent="0.3">
      <c r="A144" s="111"/>
      <c r="B144" s="231" t="s">
        <v>182</v>
      </c>
      <c r="C144" s="37" t="s">
        <v>490</v>
      </c>
      <c r="D144" s="224" t="s">
        <v>21</v>
      </c>
      <c r="E144" s="224" t="s">
        <v>188</v>
      </c>
      <c r="F144" s="129">
        <f>F145+F146+F147+F148+F149</f>
        <v>1170.9000000000001</v>
      </c>
      <c r="G144" s="129">
        <f t="shared" ref="G144:Q144" si="14">G145+G146+G147+G148+G149</f>
        <v>634.41799999999989</v>
      </c>
      <c r="H144" s="129">
        <f t="shared" si="14"/>
        <v>0</v>
      </c>
      <c r="I144" s="129">
        <f t="shared" si="14"/>
        <v>0</v>
      </c>
      <c r="J144" s="129">
        <f t="shared" si="14"/>
        <v>0</v>
      </c>
      <c r="K144" s="129">
        <f t="shared" si="14"/>
        <v>0</v>
      </c>
      <c r="L144" s="129">
        <f t="shared" si="14"/>
        <v>1170.9000000000001</v>
      </c>
      <c r="M144" s="129">
        <f t="shared" si="14"/>
        <v>634.41799999999989</v>
      </c>
      <c r="N144" s="129">
        <f t="shared" si="14"/>
        <v>0</v>
      </c>
      <c r="O144" s="129">
        <f t="shared" si="14"/>
        <v>0</v>
      </c>
      <c r="P144" s="129">
        <f t="shared" si="14"/>
        <v>0</v>
      </c>
      <c r="Q144" s="129">
        <f t="shared" si="14"/>
        <v>0</v>
      </c>
      <c r="R144" s="124" t="s">
        <v>476</v>
      </c>
      <c r="S144" s="36" t="s">
        <v>477</v>
      </c>
      <c r="T144" s="100"/>
    </row>
    <row r="145" spans="1:20" s="5" customFormat="1" ht="47.1" customHeight="1" x14ac:dyDescent="0.3">
      <c r="A145" s="111"/>
      <c r="B145" s="232"/>
      <c r="C145" s="58" t="s">
        <v>488</v>
      </c>
      <c r="D145" s="225"/>
      <c r="E145" s="225"/>
      <c r="F145" s="62">
        <v>229</v>
      </c>
      <c r="G145" s="57">
        <v>373.57</v>
      </c>
      <c r="H145" s="62">
        <v>0</v>
      </c>
      <c r="I145" s="57"/>
      <c r="J145" s="62">
        <v>0</v>
      </c>
      <c r="K145" s="57"/>
      <c r="L145" s="62">
        <v>229</v>
      </c>
      <c r="M145" s="57">
        <v>373.57</v>
      </c>
      <c r="N145" s="62">
        <v>0</v>
      </c>
      <c r="O145" s="57"/>
      <c r="P145" s="62">
        <v>0</v>
      </c>
      <c r="Q145" s="57"/>
      <c r="R145" s="124" t="s">
        <v>285</v>
      </c>
      <c r="S145" s="36">
        <v>10</v>
      </c>
      <c r="T145" s="100"/>
    </row>
    <row r="146" spans="1:20" s="5" customFormat="1" ht="46.8" x14ac:dyDescent="0.3">
      <c r="A146" s="111"/>
      <c r="B146" s="232"/>
      <c r="C146" s="58" t="s">
        <v>485</v>
      </c>
      <c r="D146" s="225"/>
      <c r="E146" s="225"/>
      <c r="F146" s="62">
        <v>50</v>
      </c>
      <c r="G146" s="57"/>
      <c r="H146" s="62">
        <v>0</v>
      </c>
      <c r="I146" s="57"/>
      <c r="J146" s="62">
        <v>0</v>
      </c>
      <c r="K146" s="57"/>
      <c r="L146" s="62">
        <v>50</v>
      </c>
      <c r="M146" s="57"/>
      <c r="N146" s="62">
        <v>0</v>
      </c>
      <c r="O146" s="57"/>
      <c r="P146" s="62">
        <v>0</v>
      </c>
      <c r="Q146" s="57"/>
      <c r="R146" s="124" t="s">
        <v>93</v>
      </c>
      <c r="S146" s="36">
        <v>1</v>
      </c>
      <c r="T146" s="100"/>
    </row>
    <row r="147" spans="1:20" s="5" customFormat="1" ht="31.2" x14ac:dyDescent="0.3">
      <c r="A147" s="111"/>
      <c r="B147" s="232"/>
      <c r="C147" s="58" t="s">
        <v>486</v>
      </c>
      <c r="D147" s="225"/>
      <c r="E147" s="225"/>
      <c r="F147" s="62">
        <v>19</v>
      </c>
      <c r="G147" s="57">
        <v>17.251000000000001</v>
      </c>
      <c r="H147" s="62">
        <v>0</v>
      </c>
      <c r="I147" s="57"/>
      <c r="J147" s="62">
        <v>0</v>
      </c>
      <c r="K147" s="57"/>
      <c r="L147" s="62">
        <v>19</v>
      </c>
      <c r="M147" s="57">
        <v>17.251000000000001</v>
      </c>
      <c r="N147" s="62">
        <v>0</v>
      </c>
      <c r="O147" s="57"/>
      <c r="P147" s="62">
        <v>0</v>
      </c>
      <c r="Q147" s="57"/>
      <c r="R147" s="124" t="s">
        <v>93</v>
      </c>
      <c r="S147" s="36">
        <v>2</v>
      </c>
      <c r="T147" s="100"/>
    </row>
    <row r="148" spans="1:20" s="5" customFormat="1" ht="31.2" x14ac:dyDescent="0.3">
      <c r="A148" s="111"/>
      <c r="B148" s="232"/>
      <c r="C148" s="58" t="s">
        <v>489</v>
      </c>
      <c r="D148" s="225"/>
      <c r="E148" s="225"/>
      <c r="F148" s="62">
        <v>50</v>
      </c>
      <c r="G148" s="57">
        <v>46.954999999999998</v>
      </c>
      <c r="H148" s="62">
        <v>0</v>
      </c>
      <c r="I148" s="57"/>
      <c r="J148" s="62">
        <v>0</v>
      </c>
      <c r="K148" s="57"/>
      <c r="L148" s="62">
        <v>50</v>
      </c>
      <c r="M148" s="57">
        <v>46.954999999999998</v>
      </c>
      <c r="N148" s="62">
        <v>0</v>
      </c>
      <c r="O148" s="57"/>
      <c r="P148" s="62">
        <v>0</v>
      </c>
      <c r="Q148" s="57"/>
      <c r="R148" s="124" t="s">
        <v>93</v>
      </c>
      <c r="S148" s="36">
        <v>4</v>
      </c>
      <c r="T148" s="100"/>
    </row>
    <row r="149" spans="1:20" s="5" customFormat="1" ht="31.2" x14ac:dyDescent="0.3">
      <c r="A149" s="111"/>
      <c r="B149" s="233"/>
      <c r="C149" s="58" t="s">
        <v>487</v>
      </c>
      <c r="D149" s="226"/>
      <c r="E149" s="226"/>
      <c r="F149" s="62">
        <v>822.9</v>
      </c>
      <c r="G149" s="57">
        <v>196.642</v>
      </c>
      <c r="H149" s="62">
        <v>0</v>
      </c>
      <c r="I149" s="57"/>
      <c r="J149" s="62">
        <v>0</v>
      </c>
      <c r="K149" s="57"/>
      <c r="L149" s="62">
        <v>822.9</v>
      </c>
      <c r="M149" s="57">
        <v>196.642</v>
      </c>
      <c r="N149" s="62">
        <v>0</v>
      </c>
      <c r="O149" s="57"/>
      <c r="P149" s="62">
        <v>0</v>
      </c>
      <c r="Q149" s="57"/>
      <c r="R149" s="124" t="s">
        <v>93</v>
      </c>
      <c r="S149" s="36">
        <v>5</v>
      </c>
      <c r="T149" s="100"/>
    </row>
    <row r="150" spans="1:20" s="5" customFormat="1" ht="93.6" x14ac:dyDescent="0.3">
      <c r="A150" s="111"/>
      <c r="B150" s="36" t="s">
        <v>508</v>
      </c>
      <c r="C150" s="35" t="s">
        <v>509</v>
      </c>
      <c r="D150" s="35" t="s">
        <v>21</v>
      </c>
      <c r="E150" s="35" t="s">
        <v>188</v>
      </c>
      <c r="F150" s="63">
        <v>121.69499999999999</v>
      </c>
      <c r="G150" s="35">
        <v>121.69499999999999</v>
      </c>
      <c r="H150" s="63">
        <v>0</v>
      </c>
      <c r="I150" s="35"/>
      <c r="J150" s="63">
        <v>0</v>
      </c>
      <c r="K150" s="35"/>
      <c r="L150" s="63">
        <v>121.69499999999999</v>
      </c>
      <c r="M150" s="35">
        <v>121.69499999999999</v>
      </c>
      <c r="N150" s="63">
        <v>0</v>
      </c>
      <c r="O150" s="35"/>
      <c r="P150" s="63">
        <v>0</v>
      </c>
      <c r="Q150" s="57"/>
      <c r="R150" s="124" t="s">
        <v>49</v>
      </c>
      <c r="S150" s="36">
        <v>19</v>
      </c>
      <c r="T150" s="100"/>
    </row>
    <row r="151" spans="1:20" s="5" customFormat="1" ht="26.25" customHeight="1" x14ac:dyDescent="0.3">
      <c r="A151" s="101"/>
      <c r="B151" s="155"/>
      <c r="C151" s="37" t="s">
        <v>5</v>
      </c>
      <c r="D151" s="37"/>
      <c r="E151" s="37"/>
      <c r="F151" s="37">
        <f>F107+F108+F109+F110+F111+F112+F113+F114+F115+F116+F117+F118+F119+F120+F121+F122+F123+F124+F125+F126+F127+F128+F129+F130+F131+F132+F133+F134+F135+F136+F137+F138+F139+F140+F141+F142+F143+F144+F150</f>
        <v>2798.5949999999998</v>
      </c>
      <c r="G151" s="37">
        <f>G107+G108+G109+G110+G111+G112+G113+G114+G115+G116+G117+G118+G119+G120+G121+G122+G123+G124+G125+G126+G127+G128+G129+G130+G131+G132+G133+G134+G135+G136+G137+G138+G139+G140+G141+G142+G143+G144+G150</f>
        <v>901.66599999999994</v>
      </c>
      <c r="H151" s="37">
        <f t="shared" ref="H151:N151" si="15">H107+H108+H109+H110+H111+H112+H113+H114+H115+H116+H117+H118+H119+H120+H121+H122+H123+H124+H125+H126+H127+H128+H129+H130+H131+H132+H133+H134+H135+H136+H137+H138+H139+H140+H141+H142+H143+H144+H150</f>
        <v>141</v>
      </c>
      <c r="I151" s="37">
        <f t="shared" si="15"/>
        <v>0</v>
      </c>
      <c r="J151" s="37">
        <f t="shared" si="15"/>
        <v>0</v>
      </c>
      <c r="K151" s="37">
        <f t="shared" si="15"/>
        <v>0</v>
      </c>
      <c r="L151" s="37">
        <f t="shared" si="15"/>
        <v>2657.5949999999998</v>
      </c>
      <c r="M151" s="37">
        <f t="shared" si="15"/>
        <v>901.66599999999994</v>
      </c>
      <c r="N151" s="37">
        <f t="shared" si="15"/>
        <v>0</v>
      </c>
      <c r="O151" s="37">
        <f t="shared" ref="O151:Q151" si="16">O107+O108+O109+O110+O111+O112+O113+O114+O115+O116+O117+O118+O119+O120+O121+O122+O123+O124+O125+O126+O127+O128+O129+O130+O131+O132+O133+O134+O135+O136+O137+O138+O139+O140+O141+O142+O143+O144+O150</f>
        <v>0</v>
      </c>
      <c r="P151" s="37">
        <f t="shared" si="16"/>
        <v>0</v>
      </c>
      <c r="Q151" s="37">
        <f t="shared" si="16"/>
        <v>0</v>
      </c>
      <c r="R151" s="37"/>
      <c r="S151" s="36"/>
      <c r="T151" s="100"/>
    </row>
    <row r="152" spans="1:20" s="47" customFormat="1" ht="23.25" customHeight="1" x14ac:dyDescent="0.3">
      <c r="A152" s="211" t="s">
        <v>433</v>
      </c>
      <c r="B152" s="212"/>
      <c r="C152" s="212"/>
      <c r="D152" s="212"/>
      <c r="E152" s="212"/>
      <c r="F152" s="212"/>
      <c r="G152" s="212"/>
      <c r="H152" s="212"/>
      <c r="I152" s="212"/>
      <c r="J152" s="212"/>
      <c r="K152" s="212"/>
      <c r="L152" s="212"/>
      <c r="M152" s="212"/>
      <c r="N152" s="212"/>
      <c r="O152" s="212"/>
      <c r="P152" s="212"/>
      <c r="Q152" s="212"/>
      <c r="R152" s="212"/>
      <c r="S152" s="213"/>
      <c r="T152" s="130"/>
    </row>
    <row r="153" spans="1:20" s="5" customFormat="1" ht="46.5" customHeight="1" x14ac:dyDescent="0.3">
      <c r="A153" s="206" t="s">
        <v>61</v>
      </c>
      <c r="B153" s="36">
        <v>1</v>
      </c>
      <c r="C153" s="35" t="s">
        <v>62</v>
      </c>
      <c r="D153" s="35" t="s">
        <v>21</v>
      </c>
      <c r="E153" s="35" t="s">
        <v>56</v>
      </c>
      <c r="F153" s="63">
        <v>0</v>
      </c>
      <c r="G153" s="35"/>
      <c r="H153" s="63">
        <v>0</v>
      </c>
      <c r="I153" s="35"/>
      <c r="J153" s="63">
        <v>0</v>
      </c>
      <c r="K153" s="35"/>
      <c r="L153" s="63">
        <v>0</v>
      </c>
      <c r="M153" s="35"/>
      <c r="N153" s="63">
        <v>0</v>
      </c>
      <c r="O153" s="35"/>
      <c r="P153" s="63">
        <v>0</v>
      </c>
      <c r="Q153" s="35"/>
      <c r="R153" s="35" t="s">
        <v>63</v>
      </c>
      <c r="S153" s="36">
        <v>40</v>
      </c>
      <c r="T153" s="99" t="s">
        <v>561</v>
      </c>
    </row>
    <row r="154" spans="1:20" s="5" customFormat="1" ht="67.5" customHeight="1" x14ac:dyDescent="0.3">
      <c r="A154" s="207"/>
      <c r="B154" s="36">
        <v>2</v>
      </c>
      <c r="C154" s="35" t="s">
        <v>196</v>
      </c>
      <c r="D154" s="35" t="s">
        <v>21</v>
      </c>
      <c r="E154" s="35" t="s">
        <v>56</v>
      </c>
      <c r="F154" s="63">
        <v>10</v>
      </c>
      <c r="G154" s="35"/>
      <c r="H154" s="63">
        <v>0</v>
      </c>
      <c r="I154" s="35"/>
      <c r="J154" s="63">
        <v>0</v>
      </c>
      <c r="K154" s="35"/>
      <c r="L154" s="63">
        <v>10</v>
      </c>
      <c r="M154" s="35"/>
      <c r="N154" s="63">
        <v>0</v>
      </c>
      <c r="O154" s="35"/>
      <c r="P154" s="63">
        <v>0</v>
      </c>
      <c r="Q154" s="35"/>
      <c r="R154" s="35" t="s">
        <v>64</v>
      </c>
      <c r="S154" s="36">
        <v>400</v>
      </c>
      <c r="T154" s="100" t="s">
        <v>612</v>
      </c>
    </row>
    <row r="155" spans="1:20" s="5" customFormat="1" ht="21" customHeight="1" x14ac:dyDescent="0.3">
      <c r="A155" s="101"/>
      <c r="B155" s="155"/>
      <c r="C155" s="37" t="s">
        <v>5</v>
      </c>
      <c r="D155" s="37"/>
      <c r="E155" s="37"/>
      <c r="F155" s="37">
        <f t="shared" ref="F155:Q155" si="17">SUM(F153:F154)</f>
        <v>10</v>
      </c>
      <c r="G155" s="37">
        <f t="shared" si="17"/>
        <v>0</v>
      </c>
      <c r="H155" s="37">
        <f t="shared" si="17"/>
        <v>0</v>
      </c>
      <c r="I155" s="37">
        <f t="shared" si="17"/>
        <v>0</v>
      </c>
      <c r="J155" s="37">
        <f t="shared" si="17"/>
        <v>0</v>
      </c>
      <c r="K155" s="37">
        <f t="shared" si="17"/>
        <v>0</v>
      </c>
      <c r="L155" s="37">
        <f t="shared" si="17"/>
        <v>10</v>
      </c>
      <c r="M155" s="37">
        <f t="shared" si="17"/>
        <v>0</v>
      </c>
      <c r="N155" s="37">
        <f t="shared" si="17"/>
        <v>0</v>
      </c>
      <c r="O155" s="37">
        <f t="shared" si="17"/>
        <v>0</v>
      </c>
      <c r="P155" s="37">
        <f t="shared" si="17"/>
        <v>0</v>
      </c>
      <c r="Q155" s="37">
        <f t="shared" si="17"/>
        <v>0</v>
      </c>
      <c r="R155" s="37"/>
      <c r="S155" s="36"/>
      <c r="T155" s="100"/>
    </row>
    <row r="156" spans="1:20" s="45" customFormat="1" ht="26.25" customHeight="1" x14ac:dyDescent="0.3">
      <c r="A156" s="211" t="s">
        <v>434</v>
      </c>
      <c r="B156" s="212"/>
      <c r="C156" s="212"/>
      <c r="D156" s="212"/>
      <c r="E156" s="212"/>
      <c r="F156" s="212"/>
      <c r="G156" s="212"/>
      <c r="H156" s="212"/>
      <c r="I156" s="212"/>
      <c r="J156" s="212"/>
      <c r="K156" s="212"/>
      <c r="L156" s="212"/>
      <c r="M156" s="212"/>
      <c r="N156" s="212"/>
      <c r="O156" s="212"/>
      <c r="P156" s="212"/>
      <c r="Q156" s="212"/>
      <c r="R156" s="212"/>
      <c r="S156" s="213"/>
      <c r="T156" s="98"/>
    </row>
    <row r="157" spans="1:20" s="5" customFormat="1" ht="60.75" customHeight="1" x14ac:dyDescent="0.3">
      <c r="A157" s="224" t="s">
        <v>412</v>
      </c>
      <c r="B157" s="36">
        <v>1</v>
      </c>
      <c r="C157" s="35" t="s">
        <v>405</v>
      </c>
      <c r="D157" s="35" t="s">
        <v>21</v>
      </c>
      <c r="E157" s="35" t="s">
        <v>56</v>
      </c>
      <c r="F157" s="63">
        <v>200</v>
      </c>
      <c r="G157" s="91"/>
      <c r="H157" s="63">
        <v>0</v>
      </c>
      <c r="I157" s="35"/>
      <c r="J157" s="63">
        <v>0</v>
      </c>
      <c r="K157" s="35"/>
      <c r="L157" s="63">
        <v>200</v>
      </c>
      <c r="M157" s="91"/>
      <c r="N157" s="63">
        <v>0</v>
      </c>
      <c r="O157" s="35"/>
      <c r="P157" s="63">
        <v>0</v>
      </c>
      <c r="Q157" s="35"/>
      <c r="R157" s="91" t="s">
        <v>414</v>
      </c>
      <c r="S157" s="176" t="s">
        <v>597</v>
      </c>
      <c r="T157" s="100" t="s">
        <v>514</v>
      </c>
    </row>
    <row r="158" spans="1:20" s="5" customFormat="1" ht="78" customHeight="1" x14ac:dyDescent="0.3">
      <c r="A158" s="225"/>
      <c r="B158" s="36">
        <v>2</v>
      </c>
      <c r="C158" s="35" t="s">
        <v>422</v>
      </c>
      <c r="D158" s="35" t="s">
        <v>21</v>
      </c>
      <c r="E158" s="35" t="s">
        <v>56</v>
      </c>
      <c r="F158" s="63">
        <v>30</v>
      </c>
      <c r="G158" s="35">
        <v>3.5</v>
      </c>
      <c r="H158" s="63">
        <v>0</v>
      </c>
      <c r="I158" s="35"/>
      <c r="J158" s="63">
        <v>0</v>
      </c>
      <c r="K158" s="35"/>
      <c r="L158" s="63">
        <v>30</v>
      </c>
      <c r="M158" s="91">
        <v>3.5</v>
      </c>
      <c r="N158" s="63">
        <v>0</v>
      </c>
      <c r="O158" s="35"/>
      <c r="P158" s="63">
        <v>0</v>
      </c>
      <c r="Q158" s="35"/>
      <c r="R158" s="91" t="s">
        <v>415</v>
      </c>
      <c r="S158" s="176" t="s">
        <v>598</v>
      </c>
      <c r="T158" s="100" t="s">
        <v>605</v>
      </c>
    </row>
    <row r="159" spans="1:20" s="5" customFormat="1" ht="55.5" customHeight="1" x14ac:dyDescent="0.3">
      <c r="A159" s="225"/>
      <c r="B159" s="36">
        <v>3</v>
      </c>
      <c r="C159" s="35" t="s">
        <v>406</v>
      </c>
      <c r="D159" s="35" t="s">
        <v>21</v>
      </c>
      <c r="E159" s="35" t="s">
        <v>56</v>
      </c>
      <c r="F159" s="63">
        <v>200</v>
      </c>
      <c r="G159" s="91"/>
      <c r="H159" s="63">
        <v>0</v>
      </c>
      <c r="I159" s="35"/>
      <c r="J159" s="63">
        <v>0</v>
      </c>
      <c r="K159" s="35"/>
      <c r="L159" s="63">
        <v>200</v>
      </c>
      <c r="M159" s="91"/>
      <c r="N159" s="63">
        <v>0</v>
      </c>
      <c r="O159" s="35"/>
      <c r="P159" s="63">
        <v>0</v>
      </c>
      <c r="Q159" s="35"/>
      <c r="R159" s="91" t="s">
        <v>416</v>
      </c>
      <c r="S159" s="176" t="s">
        <v>599</v>
      </c>
      <c r="T159" s="100" t="s">
        <v>604</v>
      </c>
    </row>
    <row r="160" spans="1:20" s="5" customFormat="1" ht="46.8" x14ac:dyDescent="0.3">
      <c r="A160" s="225"/>
      <c r="B160" s="36">
        <v>4</v>
      </c>
      <c r="C160" s="35" t="s">
        <v>407</v>
      </c>
      <c r="D160" s="35" t="s">
        <v>21</v>
      </c>
      <c r="E160" s="35" t="s">
        <v>56</v>
      </c>
      <c r="F160" s="63">
        <v>30</v>
      </c>
      <c r="G160" s="91"/>
      <c r="H160" s="63">
        <v>0</v>
      </c>
      <c r="I160" s="35"/>
      <c r="J160" s="63">
        <v>0</v>
      </c>
      <c r="K160" s="35"/>
      <c r="L160" s="63">
        <v>30</v>
      </c>
      <c r="M160" s="91"/>
      <c r="N160" s="63">
        <v>0</v>
      </c>
      <c r="O160" s="35"/>
      <c r="P160" s="63">
        <v>0</v>
      </c>
      <c r="Q160" s="35"/>
      <c r="R160" s="91" t="s">
        <v>417</v>
      </c>
      <c r="S160" s="176">
        <v>30</v>
      </c>
      <c r="T160" s="100"/>
    </row>
    <row r="161" spans="1:20" s="5" customFormat="1" ht="46.8" x14ac:dyDescent="0.3">
      <c r="A161" s="225"/>
      <c r="B161" s="36">
        <v>5</v>
      </c>
      <c r="C161" s="35" t="s">
        <v>408</v>
      </c>
      <c r="D161" s="35" t="s">
        <v>21</v>
      </c>
      <c r="E161" s="35" t="s">
        <v>56</v>
      </c>
      <c r="F161" s="63">
        <v>20</v>
      </c>
      <c r="G161" s="35">
        <v>12.45</v>
      </c>
      <c r="H161" s="63">
        <v>0</v>
      </c>
      <c r="I161" s="35"/>
      <c r="J161" s="63">
        <v>0</v>
      </c>
      <c r="K161" s="35"/>
      <c r="L161" s="63">
        <v>20</v>
      </c>
      <c r="M161" s="91">
        <v>12.45</v>
      </c>
      <c r="N161" s="63">
        <v>0</v>
      </c>
      <c r="O161" s="35"/>
      <c r="P161" s="63">
        <v>0</v>
      </c>
      <c r="Q161" s="35"/>
      <c r="R161" s="91" t="s">
        <v>418</v>
      </c>
      <c r="S161" s="176" t="s">
        <v>600</v>
      </c>
      <c r="T161" s="100" t="s">
        <v>513</v>
      </c>
    </row>
    <row r="162" spans="1:20" s="5" customFormat="1" ht="54.75" customHeight="1" x14ac:dyDescent="0.3">
      <c r="A162" s="225"/>
      <c r="B162" s="36">
        <v>6</v>
      </c>
      <c r="C162" s="35" t="s">
        <v>409</v>
      </c>
      <c r="D162" s="35" t="s">
        <v>21</v>
      </c>
      <c r="E162" s="35" t="s">
        <v>56</v>
      </c>
      <c r="F162" s="63">
        <v>100</v>
      </c>
      <c r="G162" s="35">
        <v>4.9000000000000004</v>
      </c>
      <c r="H162" s="63">
        <v>0</v>
      </c>
      <c r="I162" s="35"/>
      <c r="J162" s="63">
        <v>0</v>
      </c>
      <c r="K162" s="35"/>
      <c r="L162" s="63">
        <v>100</v>
      </c>
      <c r="M162" s="91">
        <v>4.9000000000000004</v>
      </c>
      <c r="N162" s="63">
        <v>0</v>
      </c>
      <c r="O162" s="35"/>
      <c r="P162" s="63">
        <v>0</v>
      </c>
      <c r="Q162" s="35"/>
      <c r="R162" s="91" t="s">
        <v>419</v>
      </c>
      <c r="S162" s="176" t="s">
        <v>601</v>
      </c>
      <c r="T162" s="202" t="s">
        <v>624</v>
      </c>
    </row>
    <row r="163" spans="1:20" s="5" customFormat="1" ht="70.95" customHeight="1" x14ac:dyDescent="0.3">
      <c r="A163" s="226"/>
      <c r="B163" s="36">
        <v>7</v>
      </c>
      <c r="C163" s="35" t="s">
        <v>410</v>
      </c>
      <c r="D163" s="35" t="s">
        <v>21</v>
      </c>
      <c r="E163" s="35" t="s">
        <v>56</v>
      </c>
      <c r="F163" s="63">
        <v>300</v>
      </c>
      <c r="G163" s="91"/>
      <c r="H163" s="63">
        <v>0</v>
      </c>
      <c r="I163" s="35"/>
      <c r="J163" s="63">
        <v>0</v>
      </c>
      <c r="K163" s="35"/>
      <c r="L163" s="63">
        <v>300</v>
      </c>
      <c r="M163" s="91"/>
      <c r="N163" s="63">
        <v>0</v>
      </c>
      <c r="O163" s="35"/>
      <c r="P163" s="63">
        <v>0</v>
      </c>
      <c r="Q163" s="35"/>
      <c r="R163" s="113" t="s">
        <v>420</v>
      </c>
      <c r="S163" s="176" t="s">
        <v>602</v>
      </c>
      <c r="T163" s="191" t="s">
        <v>560</v>
      </c>
    </row>
    <row r="164" spans="1:20" s="5" customFormat="1" ht="95.55" customHeight="1" x14ac:dyDescent="0.3">
      <c r="A164" s="35" t="s">
        <v>413</v>
      </c>
      <c r="B164" s="36">
        <v>8</v>
      </c>
      <c r="C164" s="35" t="s">
        <v>411</v>
      </c>
      <c r="D164" s="35" t="s">
        <v>21</v>
      </c>
      <c r="E164" s="35" t="s">
        <v>56</v>
      </c>
      <c r="F164" s="63">
        <v>0</v>
      </c>
      <c r="G164" s="91"/>
      <c r="H164" s="63">
        <v>0</v>
      </c>
      <c r="I164" s="35"/>
      <c r="J164" s="63">
        <v>0</v>
      </c>
      <c r="K164" s="35"/>
      <c r="L164" s="63">
        <v>0</v>
      </c>
      <c r="M164" s="91"/>
      <c r="N164" s="63">
        <v>0</v>
      </c>
      <c r="O164" s="35"/>
      <c r="P164" s="63">
        <v>0</v>
      </c>
      <c r="Q164" s="35"/>
      <c r="R164" s="91" t="s">
        <v>421</v>
      </c>
      <c r="S164" s="176" t="s">
        <v>603</v>
      </c>
      <c r="T164" s="191" t="s">
        <v>627</v>
      </c>
    </row>
    <row r="165" spans="1:20" s="5" customFormat="1" ht="18.75" customHeight="1" x14ac:dyDescent="0.3">
      <c r="A165" s="101"/>
      <c r="B165" s="155"/>
      <c r="C165" s="37" t="s">
        <v>5</v>
      </c>
      <c r="D165" s="37"/>
      <c r="E165" s="37"/>
      <c r="F165" s="37">
        <f t="shared" ref="F165:Q165" si="18">SUM(F157:F164)</f>
        <v>880</v>
      </c>
      <c r="G165" s="37">
        <f t="shared" si="18"/>
        <v>20.85</v>
      </c>
      <c r="H165" s="37">
        <f t="shared" si="18"/>
        <v>0</v>
      </c>
      <c r="I165" s="37">
        <f t="shared" si="18"/>
        <v>0</v>
      </c>
      <c r="J165" s="37">
        <f t="shared" si="18"/>
        <v>0</v>
      </c>
      <c r="K165" s="37">
        <f t="shared" si="18"/>
        <v>0</v>
      </c>
      <c r="L165" s="37">
        <f t="shared" si="18"/>
        <v>880</v>
      </c>
      <c r="M165" s="37">
        <f t="shared" si="18"/>
        <v>20.85</v>
      </c>
      <c r="N165" s="37">
        <f t="shared" si="18"/>
        <v>0</v>
      </c>
      <c r="O165" s="37">
        <f t="shared" si="18"/>
        <v>0</v>
      </c>
      <c r="P165" s="37">
        <f t="shared" si="18"/>
        <v>0</v>
      </c>
      <c r="Q165" s="37">
        <f t="shared" si="18"/>
        <v>0</v>
      </c>
      <c r="R165" s="37"/>
      <c r="S165" s="36"/>
      <c r="T165" s="100"/>
    </row>
    <row r="166" spans="1:20" s="5" customFormat="1" ht="26.25" customHeight="1" x14ac:dyDescent="0.3">
      <c r="A166" s="217" t="s">
        <v>19</v>
      </c>
      <c r="B166" s="218"/>
      <c r="C166" s="218"/>
      <c r="D166" s="218"/>
      <c r="E166" s="218"/>
      <c r="F166" s="218"/>
      <c r="G166" s="218"/>
      <c r="H166" s="218"/>
      <c r="I166" s="218"/>
      <c r="J166" s="218"/>
      <c r="K166" s="218"/>
      <c r="L166" s="218"/>
      <c r="M166" s="218"/>
      <c r="N166" s="218"/>
      <c r="O166" s="218"/>
      <c r="P166" s="218"/>
      <c r="Q166" s="218"/>
      <c r="R166" s="218"/>
      <c r="S166" s="219"/>
      <c r="T166" s="100"/>
    </row>
    <row r="167" spans="1:20" s="47" customFormat="1" ht="24.75" customHeight="1" x14ac:dyDescent="0.3">
      <c r="A167" s="211" t="s">
        <v>435</v>
      </c>
      <c r="B167" s="212"/>
      <c r="C167" s="212"/>
      <c r="D167" s="212"/>
      <c r="E167" s="212"/>
      <c r="F167" s="212"/>
      <c r="G167" s="212"/>
      <c r="H167" s="212"/>
      <c r="I167" s="212"/>
      <c r="J167" s="212"/>
      <c r="K167" s="212"/>
      <c r="L167" s="212"/>
      <c r="M167" s="212"/>
      <c r="N167" s="212"/>
      <c r="O167" s="212"/>
      <c r="P167" s="212"/>
      <c r="Q167" s="212"/>
      <c r="R167" s="212"/>
      <c r="S167" s="213"/>
      <c r="T167" s="130"/>
    </row>
    <row r="168" spans="1:20" s="5" customFormat="1" ht="91.05" customHeight="1" x14ac:dyDescent="0.3">
      <c r="A168" s="57" t="s">
        <v>341</v>
      </c>
      <c r="B168" s="36">
        <v>1</v>
      </c>
      <c r="C168" s="35" t="s">
        <v>35</v>
      </c>
      <c r="D168" s="131" t="s">
        <v>21</v>
      </c>
      <c r="E168" s="35" t="s">
        <v>550</v>
      </c>
      <c r="F168" s="63">
        <v>100</v>
      </c>
      <c r="G168" s="35"/>
      <c r="H168" s="63">
        <v>0</v>
      </c>
      <c r="I168" s="35"/>
      <c r="J168" s="63">
        <v>0</v>
      </c>
      <c r="K168" s="35"/>
      <c r="L168" s="63">
        <v>100</v>
      </c>
      <c r="M168" s="35"/>
      <c r="N168" s="63">
        <v>0</v>
      </c>
      <c r="O168" s="35"/>
      <c r="P168" s="63">
        <v>0</v>
      </c>
      <c r="Q168" s="35"/>
      <c r="R168" s="35" t="s">
        <v>253</v>
      </c>
      <c r="S168" s="36" t="s">
        <v>255</v>
      </c>
      <c r="T168" s="100"/>
    </row>
    <row r="169" spans="1:20" s="5" customFormat="1" ht="111.6" customHeight="1" x14ac:dyDescent="0.3">
      <c r="A169" s="57" t="s">
        <v>342</v>
      </c>
      <c r="B169" s="36">
        <v>2</v>
      </c>
      <c r="C169" s="193" t="s">
        <v>549</v>
      </c>
      <c r="D169" s="131" t="s">
        <v>21</v>
      </c>
      <c r="E169" s="35" t="s">
        <v>550</v>
      </c>
      <c r="F169" s="63">
        <v>400</v>
      </c>
      <c r="G169" s="35">
        <v>193.95</v>
      </c>
      <c r="H169" s="63">
        <v>0</v>
      </c>
      <c r="I169" s="35"/>
      <c r="J169" s="63">
        <v>0</v>
      </c>
      <c r="K169" s="35"/>
      <c r="L169" s="63">
        <v>400</v>
      </c>
      <c r="M169" s="35">
        <v>193.95</v>
      </c>
      <c r="N169" s="63">
        <v>0</v>
      </c>
      <c r="O169" s="35"/>
      <c r="P169" s="63">
        <v>0</v>
      </c>
      <c r="Q169" s="35"/>
      <c r="R169" s="35" t="s">
        <v>254</v>
      </c>
      <c r="S169" s="36" t="s">
        <v>30</v>
      </c>
      <c r="T169" s="100" t="s">
        <v>618</v>
      </c>
    </row>
    <row r="170" spans="1:20" s="5" customFormat="1" ht="76.05" customHeight="1" x14ac:dyDescent="0.3">
      <c r="A170" s="224" t="s">
        <v>36</v>
      </c>
      <c r="B170" s="36">
        <v>3</v>
      </c>
      <c r="C170" s="122" t="s">
        <v>37</v>
      </c>
      <c r="D170" s="122" t="s">
        <v>38</v>
      </c>
      <c r="E170" s="35" t="s">
        <v>550</v>
      </c>
      <c r="F170" s="93">
        <v>50</v>
      </c>
      <c r="G170" s="92"/>
      <c r="H170" s="63">
        <v>0</v>
      </c>
      <c r="I170" s="35"/>
      <c r="J170" s="63">
        <v>0</v>
      </c>
      <c r="K170" s="35"/>
      <c r="L170" s="63">
        <v>50</v>
      </c>
      <c r="M170" s="35"/>
      <c r="N170" s="63">
        <v>0</v>
      </c>
      <c r="O170" s="35"/>
      <c r="P170" s="63">
        <v>0</v>
      </c>
      <c r="Q170" s="35"/>
      <c r="R170" s="35" t="s">
        <v>256</v>
      </c>
      <c r="S170" s="36">
        <v>10</v>
      </c>
      <c r="T170" s="100"/>
    </row>
    <row r="171" spans="1:20" s="44" customFormat="1" ht="41.25" customHeight="1" x14ac:dyDescent="0.3">
      <c r="A171" s="225"/>
      <c r="B171" s="36">
        <v>4</v>
      </c>
      <c r="C171" s="35" t="s">
        <v>270</v>
      </c>
      <c r="D171" s="131" t="s">
        <v>21</v>
      </c>
      <c r="E171" s="35" t="s">
        <v>550</v>
      </c>
      <c r="F171" s="132">
        <v>1500</v>
      </c>
      <c r="G171" s="131">
        <v>70</v>
      </c>
      <c r="H171" s="132">
        <v>0</v>
      </c>
      <c r="I171" s="131"/>
      <c r="J171" s="132">
        <v>0</v>
      </c>
      <c r="K171" s="131"/>
      <c r="L171" s="132">
        <v>1500</v>
      </c>
      <c r="M171" s="131">
        <v>70</v>
      </c>
      <c r="N171" s="132">
        <v>0</v>
      </c>
      <c r="O171" s="131"/>
      <c r="P171" s="132">
        <v>0</v>
      </c>
      <c r="Q171" s="131"/>
      <c r="R171" s="35" t="s">
        <v>269</v>
      </c>
      <c r="S171" s="36">
        <v>1</v>
      </c>
      <c r="T171" s="100" t="s">
        <v>619</v>
      </c>
    </row>
    <row r="172" spans="1:20" s="5" customFormat="1" ht="61.8" customHeight="1" x14ac:dyDescent="0.3">
      <c r="A172" s="225"/>
      <c r="B172" s="36">
        <v>5</v>
      </c>
      <c r="C172" s="35" t="s">
        <v>39</v>
      </c>
      <c r="D172" s="131" t="s">
        <v>21</v>
      </c>
      <c r="E172" s="35" t="s">
        <v>550</v>
      </c>
      <c r="F172" s="132">
        <v>100</v>
      </c>
      <c r="G172" s="131"/>
      <c r="H172" s="132">
        <v>0</v>
      </c>
      <c r="I172" s="131"/>
      <c r="J172" s="132">
        <v>0</v>
      </c>
      <c r="K172" s="131"/>
      <c r="L172" s="132">
        <v>100</v>
      </c>
      <c r="M172" s="131"/>
      <c r="N172" s="132">
        <v>0</v>
      </c>
      <c r="O172" s="131"/>
      <c r="P172" s="132">
        <v>0</v>
      </c>
      <c r="Q172" s="131"/>
      <c r="R172" s="131" t="s">
        <v>257</v>
      </c>
      <c r="S172" s="36">
        <v>1</v>
      </c>
      <c r="T172" s="100"/>
    </row>
    <row r="173" spans="1:20" s="5" customFormat="1" ht="75.599999999999994" customHeight="1" x14ac:dyDescent="0.3">
      <c r="A173" s="226"/>
      <c r="B173" s="36">
        <v>6</v>
      </c>
      <c r="C173" s="35" t="s">
        <v>242</v>
      </c>
      <c r="D173" s="131" t="s">
        <v>21</v>
      </c>
      <c r="E173" s="35" t="s">
        <v>550</v>
      </c>
      <c r="F173" s="63">
        <v>50</v>
      </c>
      <c r="G173" s="35"/>
      <c r="H173" s="63">
        <v>0</v>
      </c>
      <c r="I173" s="35"/>
      <c r="J173" s="63">
        <v>0</v>
      </c>
      <c r="K173" s="35"/>
      <c r="L173" s="63">
        <v>50</v>
      </c>
      <c r="M173" s="35"/>
      <c r="N173" s="63">
        <v>0</v>
      </c>
      <c r="O173" s="35"/>
      <c r="P173" s="63">
        <v>0</v>
      </c>
      <c r="Q173" s="35"/>
      <c r="R173" s="35" t="s">
        <v>40</v>
      </c>
      <c r="S173" s="36" t="s">
        <v>30</v>
      </c>
      <c r="T173" s="100"/>
    </row>
    <row r="174" spans="1:20" s="5" customFormat="1" ht="151.05000000000001" customHeight="1" x14ac:dyDescent="0.3">
      <c r="A174" s="35" t="s">
        <v>133</v>
      </c>
      <c r="B174" s="158">
        <v>7</v>
      </c>
      <c r="C174" s="35" t="s">
        <v>575</v>
      </c>
      <c r="D174" s="35" t="s">
        <v>21</v>
      </c>
      <c r="E174" s="35" t="s">
        <v>550</v>
      </c>
      <c r="F174" s="63">
        <v>100</v>
      </c>
      <c r="G174" s="35">
        <v>100</v>
      </c>
      <c r="H174" s="63">
        <v>0</v>
      </c>
      <c r="I174" s="35"/>
      <c r="J174" s="63">
        <v>0</v>
      </c>
      <c r="K174" s="35"/>
      <c r="L174" s="63">
        <v>100</v>
      </c>
      <c r="M174" s="35">
        <v>100</v>
      </c>
      <c r="N174" s="63">
        <v>0</v>
      </c>
      <c r="O174" s="35"/>
      <c r="P174" s="63">
        <v>0</v>
      </c>
      <c r="Q174" s="35"/>
      <c r="R174" s="35" t="s">
        <v>59</v>
      </c>
      <c r="S174" s="36">
        <v>1</v>
      </c>
      <c r="T174" s="100"/>
    </row>
    <row r="175" spans="1:20" s="5" customFormat="1" ht="149.25" customHeight="1" x14ac:dyDescent="0.3">
      <c r="A175" s="37"/>
      <c r="B175" s="158">
        <v>8</v>
      </c>
      <c r="C175" s="35" t="s">
        <v>263</v>
      </c>
      <c r="D175" s="35" t="s">
        <v>21</v>
      </c>
      <c r="E175" s="35" t="s">
        <v>438</v>
      </c>
      <c r="F175" s="63">
        <v>400</v>
      </c>
      <c r="G175" s="59">
        <v>355.41399999999999</v>
      </c>
      <c r="H175" s="63">
        <v>0</v>
      </c>
      <c r="I175" s="35"/>
      <c r="J175" s="63">
        <v>0</v>
      </c>
      <c r="K175" s="35"/>
      <c r="L175" s="63">
        <v>400</v>
      </c>
      <c r="M175" s="35">
        <v>355.41399999999999</v>
      </c>
      <c r="N175" s="63">
        <v>0</v>
      </c>
      <c r="O175" s="35"/>
      <c r="P175" s="63">
        <v>0</v>
      </c>
      <c r="Q175" s="35"/>
      <c r="R175" s="35"/>
      <c r="S175" s="36"/>
      <c r="T175" s="100"/>
    </row>
    <row r="176" spans="1:20" s="5" customFormat="1" ht="87.45" customHeight="1" x14ac:dyDescent="0.3">
      <c r="A176" s="37"/>
      <c r="B176" s="158">
        <v>9</v>
      </c>
      <c r="C176" s="35" t="s">
        <v>265</v>
      </c>
      <c r="D176" s="35" t="s">
        <v>21</v>
      </c>
      <c r="E176" s="35" t="s">
        <v>231</v>
      </c>
      <c r="F176" s="63">
        <v>299.89999999999998</v>
      </c>
      <c r="G176" s="35">
        <v>283.74</v>
      </c>
      <c r="H176" s="63">
        <v>0</v>
      </c>
      <c r="I176" s="35"/>
      <c r="J176" s="63">
        <v>0</v>
      </c>
      <c r="K176" s="35"/>
      <c r="L176" s="63">
        <v>299.89999999999998</v>
      </c>
      <c r="M176" s="35">
        <v>283.74</v>
      </c>
      <c r="N176" s="63">
        <v>0</v>
      </c>
      <c r="O176" s="35"/>
      <c r="P176" s="63">
        <v>0</v>
      </c>
      <c r="Q176" s="35"/>
      <c r="R176" s="133" t="s">
        <v>471</v>
      </c>
      <c r="S176" s="36">
        <v>1440</v>
      </c>
      <c r="T176" s="100"/>
    </row>
    <row r="177" spans="1:20" s="5" customFormat="1" ht="58.95" customHeight="1" x14ac:dyDescent="0.3">
      <c r="A177" s="37"/>
      <c r="B177" s="158">
        <v>10</v>
      </c>
      <c r="C177" s="35" t="s">
        <v>474</v>
      </c>
      <c r="D177" s="35" t="s">
        <v>21</v>
      </c>
      <c r="E177" s="35" t="s">
        <v>231</v>
      </c>
      <c r="F177" s="63">
        <v>281.21600000000001</v>
      </c>
      <c r="G177" s="35">
        <v>265.05599999999998</v>
      </c>
      <c r="H177" s="63">
        <v>0</v>
      </c>
      <c r="I177" s="35"/>
      <c r="J177" s="63">
        <v>0</v>
      </c>
      <c r="K177" s="35"/>
      <c r="L177" s="63">
        <v>281.21600000000001</v>
      </c>
      <c r="M177" s="35">
        <v>265.05599999999998</v>
      </c>
      <c r="N177" s="63">
        <v>0</v>
      </c>
      <c r="O177" s="35"/>
      <c r="P177" s="63">
        <v>0</v>
      </c>
      <c r="Q177" s="35"/>
      <c r="R177" s="133" t="s">
        <v>475</v>
      </c>
      <c r="S177" s="36">
        <v>1</v>
      </c>
      <c r="T177" s="100"/>
    </row>
    <row r="178" spans="1:20" s="5" customFormat="1" ht="71.55" customHeight="1" x14ac:dyDescent="0.3">
      <c r="A178" s="37"/>
      <c r="B178" s="158">
        <v>11</v>
      </c>
      <c r="C178" s="35" t="s">
        <v>478</v>
      </c>
      <c r="D178" s="35" t="s">
        <v>21</v>
      </c>
      <c r="E178" s="35" t="s">
        <v>231</v>
      </c>
      <c r="F178" s="63">
        <v>2065.9430000000002</v>
      </c>
      <c r="G178" s="35">
        <v>2000.9839999999999</v>
      </c>
      <c r="H178" s="63">
        <v>2065.9430000000002</v>
      </c>
      <c r="I178" s="35">
        <v>2000.9839999999999</v>
      </c>
      <c r="J178" s="63">
        <v>0</v>
      </c>
      <c r="K178" s="35"/>
      <c r="L178" s="63">
        <v>0</v>
      </c>
      <c r="M178" s="35"/>
      <c r="N178" s="63">
        <v>0</v>
      </c>
      <c r="O178" s="35"/>
      <c r="P178" s="63">
        <v>0</v>
      </c>
      <c r="Q178" s="35"/>
      <c r="R178" s="35" t="s">
        <v>59</v>
      </c>
      <c r="S178" s="36">
        <v>31</v>
      </c>
      <c r="T178" s="100"/>
    </row>
    <row r="179" spans="1:20" s="5" customFormat="1" ht="71.55" customHeight="1" x14ac:dyDescent="0.3">
      <c r="A179" s="37"/>
      <c r="B179" s="158">
        <v>12</v>
      </c>
      <c r="C179" s="35" t="s">
        <v>496</v>
      </c>
      <c r="D179" s="35" t="s">
        <v>21</v>
      </c>
      <c r="E179" s="35" t="s">
        <v>231</v>
      </c>
      <c r="F179" s="70">
        <v>16011.204</v>
      </c>
      <c r="G179" s="35">
        <v>15971.686</v>
      </c>
      <c r="H179" s="63">
        <v>16011.204</v>
      </c>
      <c r="I179" s="35">
        <v>15971.696</v>
      </c>
      <c r="J179" s="63">
        <v>0</v>
      </c>
      <c r="K179" s="35"/>
      <c r="L179" s="63">
        <v>0</v>
      </c>
      <c r="M179" s="35"/>
      <c r="N179" s="63">
        <v>0</v>
      </c>
      <c r="O179" s="35"/>
      <c r="P179" s="63">
        <v>0</v>
      </c>
      <c r="Q179" s="35"/>
      <c r="R179" s="35" t="s">
        <v>59</v>
      </c>
      <c r="S179" s="36">
        <v>1</v>
      </c>
      <c r="T179" s="100"/>
    </row>
    <row r="180" spans="1:20" s="5" customFormat="1" ht="96.6" customHeight="1" x14ac:dyDescent="0.3">
      <c r="A180" s="37"/>
      <c r="B180" s="158">
        <v>13</v>
      </c>
      <c r="C180" s="35" t="s">
        <v>482</v>
      </c>
      <c r="D180" s="35" t="s">
        <v>21</v>
      </c>
      <c r="E180" s="35" t="s">
        <v>483</v>
      </c>
      <c r="F180" s="63">
        <v>100</v>
      </c>
      <c r="G180" s="35">
        <v>100</v>
      </c>
      <c r="H180" s="63">
        <v>0</v>
      </c>
      <c r="I180" s="35"/>
      <c r="J180" s="63">
        <v>0</v>
      </c>
      <c r="K180" s="35"/>
      <c r="L180" s="63">
        <v>100</v>
      </c>
      <c r="M180" s="35">
        <v>100</v>
      </c>
      <c r="N180" s="63">
        <v>0</v>
      </c>
      <c r="O180" s="35"/>
      <c r="P180" s="63">
        <v>0</v>
      </c>
      <c r="Q180" s="35"/>
      <c r="R180" s="35" t="s">
        <v>481</v>
      </c>
      <c r="S180" s="36">
        <v>1</v>
      </c>
      <c r="T180" s="100"/>
    </row>
    <row r="181" spans="1:20" s="5" customFormat="1" ht="71.55" customHeight="1" x14ac:dyDescent="0.3">
      <c r="A181" s="37"/>
      <c r="B181" s="158">
        <v>14</v>
      </c>
      <c r="C181" s="35" t="s">
        <v>479</v>
      </c>
      <c r="D181" s="35" t="s">
        <v>21</v>
      </c>
      <c r="E181" s="35" t="s">
        <v>484</v>
      </c>
      <c r="F181" s="63">
        <v>100</v>
      </c>
      <c r="G181" s="35">
        <v>100</v>
      </c>
      <c r="H181" s="63">
        <v>0</v>
      </c>
      <c r="I181" s="35"/>
      <c r="J181" s="63">
        <v>0</v>
      </c>
      <c r="K181" s="35"/>
      <c r="L181" s="63">
        <v>100</v>
      </c>
      <c r="M181" s="35">
        <v>100</v>
      </c>
      <c r="N181" s="63">
        <v>0</v>
      </c>
      <c r="O181" s="35"/>
      <c r="P181" s="63">
        <v>0</v>
      </c>
      <c r="Q181" s="35"/>
      <c r="R181" s="35" t="s">
        <v>59</v>
      </c>
      <c r="S181" s="36"/>
      <c r="T181" s="100"/>
    </row>
    <row r="182" spans="1:20" s="5" customFormat="1" ht="94.5" customHeight="1" x14ac:dyDescent="0.3">
      <c r="A182" s="37"/>
      <c r="B182" s="158">
        <v>15</v>
      </c>
      <c r="C182" s="92" t="s">
        <v>505</v>
      </c>
      <c r="D182" s="92" t="s">
        <v>21</v>
      </c>
      <c r="E182" s="92" t="s">
        <v>480</v>
      </c>
      <c r="F182" s="93">
        <v>100</v>
      </c>
      <c r="G182" s="92">
        <v>100</v>
      </c>
      <c r="H182" s="93">
        <v>0</v>
      </c>
      <c r="I182" s="92"/>
      <c r="J182" s="93">
        <v>0</v>
      </c>
      <c r="K182" s="92"/>
      <c r="L182" s="63">
        <v>100</v>
      </c>
      <c r="M182" s="35">
        <v>100</v>
      </c>
      <c r="N182" s="63">
        <v>0</v>
      </c>
      <c r="O182" s="35"/>
      <c r="P182" s="63">
        <v>0</v>
      </c>
      <c r="Q182" s="35"/>
      <c r="R182" s="35"/>
      <c r="S182" s="36"/>
      <c r="T182" s="100"/>
    </row>
    <row r="183" spans="1:20" s="5" customFormat="1" ht="94.5" customHeight="1" x14ac:dyDescent="0.3">
      <c r="A183" s="37"/>
      <c r="B183" s="158">
        <v>16</v>
      </c>
      <c r="C183" s="35" t="s">
        <v>510</v>
      </c>
      <c r="D183" s="35" t="s">
        <v>21</v>
      </c>
      <c r="E183" s="92" t="s">
        <v>511</v>
      </c>
      <c r="F183" s="93">
        <v>50</v>
      </c>
      <c r="G183" s="92">
        <v>50</v>
      </c>
      <c r="H183" s="93">
        <v>0</v>
      </c>
      <c r="I183" s="92"/>
      <c r="J183" s="93">
        <v>0</v>
      </c>
      <c r="K183" s="92"/>
      <c r="L183" s="63">
        <v>50</v>
      </c>
      <c r="M183" s="35">
        <v>50</v>
      </c>
      <c r="N183" s="63">
        <v>0</v>
      </c>
      <c r="O183" s="35"/>
      <c r="P183" s="63">
        <v>0</v>
      </c>
      <c r="Q183" s="35"/>
      <c r="R183" s="35" t="s">
        <v>512</v>
      </c>
      <c r="S183" s="36"/>
      <c r="T183" s="100"/>
    </row>
    <row r="184" spans="1:20" s="5" customFormat="1" ht="94.5" customHeight="1" x14ac:dyDescent="0.3">
      <c r="A184" s="37"/>
      <c r="B184" s="158">
        <v>17</v>
      </c>
      <c r="C184" s="35" t="s">
        <v>551</v>
      </c>
      <c r="D184" s="131" t="s">
        <v>21</v>
      </c>
      <c r="E184" s="35" t="s">
        <v>22</v>
      </c>
      <c r="F184" s="63">
        <v>1488.2</v>
      </c>
      <c r="G184" s="92">
        <v>1488.2</v>
      </c>
      <c r="H184" s="93">
        <v>0</v>
      </c>
      <c r="I184" s="92"/>
      <c r="J184" s="93">
        <v>0</v>
      </c>
      <c r="K184" s="92"/>
      <c r="L184" s="63">
        <v>1488.2</v>
      </c>
      <c r="M184" s="35">
        <v>1488.2</v>
      </c>
      <c r="N184" s="63"/>
      <c r="O184" s="35"/>
      <c r="P184" s="63"/>
      <c r="Q184" s="35"/>
      <c r="R184" s="35"/>
      <c r="S184" s="36"/>
      <c r="T184" s="100"/>
    </row>
    <row r="185" spans="1:20" s="5" customFormat="1" ht="94.5" customHeight="1" x14ac:dyDescent="0.3">
      <c r="A185" s="37"/>
      <c r="B185" s="158">
        <v>18</v>
      </c>
      <c r="C185" s="149" t="s">
        <v>579</v>
      </c>
      <c r="D185" s="131" t="s">
        <v>21</v>
      </c>
      <c r="E185" s="35" t="s">
        <v>22</v>
      </c>
      <c r="F185" s="63">
        <v>300</v>
      </c>
      <c r="G185" s="92">
        <v>299.96300000000002</v>
      </c>
      <c r="H185" s="93">
        <v>0</v>
      </c>
      <c r="I185" s="92"/>
      <c r="J185" s="93">
        <v>0</v>
      </c>
      <c r="K185" s="92"/>
      <c r="L185" s="63">
        <v>300</v>
      </c>
      <c r="M185" s="35">
        <v>299.96300000000002</v>
      </c>
      <c r="N185" s="63"/>
      <c r="O185" s="35"/>
      <c r="P185" s="63"/>
      <c r="Q185" s="35"/>
      <c r="R185" s="59" t="s">
        <v>580</v>
      </c>
      <c r="S185" s="159">
        <v>2</v>
      </c>
      <c r="T185" s="100"/>
    </row>
    <row r="186" spans="1:20" s="5" customFormat="1" ht="31.05" customHeight="1" x14ac:dyDescent="0.3">
      <c r="A186" s="101"/>
      <c r="B186" s="155"/>
      <c r="C186" s="37" t="s">
        <v>5</v>
      </c>
      <c r="D186" s="37"/>
      <c r="E186" s="37"/>
      <c r="F186" s="37">
        <f>SUM(F168:F185)</f>
        <v>23496.463</v>
      </c>
      <c r="G186" s="37">
        <f t="shared" ref="G186:Q186" si="19">SUM(G168:G185)</f>
        <v>21378.993000000002</v>
      </c>
      <c r="H186" s="37">
        <f t="shared" si="19"/>
        <v>18077.147000000001</v>
      </c>
      <c r="I186" s="37">
        <f t="shared" si="19"/>
        <v>17972.68</v>
      </c>
      <c r="J186" s="37">
        <f t="shared" si="19"/>
        <v>0</v>
      </c>
      <c r="K186" s="37">
        <f t="shared" si="19"/>
        <v>0</v>
      </c>
      <c r="L186" s="37">
        <f t="shared" si="19"/>
        <v>5419.3159999999998</v>
      </c>
      <c r="M186" s="37">
        <f t="shared" si="19"/>
        <v>3406.3230000000003</v>
      </c>
      <c r="N186" s="37">
        <f t="shared" si="19"/>
        <v>0</v>
      </c>
      <c r="O186" s="37">
        <f t="shared" si="19"/>
        <v>0</v>
      </c>
      <c r="P186" s="37">
        <f t="shared" si="19"/>
        <v>0</v>
      </c>
      <c r="Q186" s="37">
        <f t="shared" si="19"/>
        <v>0</v>
      </c>
      <c r="R186" s="37"/>
      <c r="S186" s="36"/>
      <c r="T186" s="100"/>
    </row>
    <row r="187" spans="1:20" s="45" customFormat="1" ht="24" customHeight="1" x14ac:dyDescent="0.3">
      <c r="A187" s="211" t="s">
        <v>436</v>
      </c>
      <c r="B187" s="212"/>
      <c r="C187" s="212"/>
      <c r="D187" s="212"/>
      <c r="E187" s="212"/>
      <c r="F187" s="212"/>
      <c r="G187" s="212"/>
      <c r="H187" s="212"/>
      <c r="I187" s="212"/>
      <c r="J187" s="212"/>
      <c r="K187" s="212"/>
      <c r="L187" s="212"/>
      <c r="M187" s="212"/>
      <c r="N187" s="212"/>
      <c r="O187" s="212"/>
      <c r="P187" s="212"/>
      <c r="Q187" s="212"/>
      <c r="R187" s="212"/>
      <c r="S187" s="213"/>
      <c r="T187" s="98"/>
    </row>
    <row r="188" spans="1:20" s="5" customFormat="1" ht="45" customHeight="1" x14ac:dyDescent="0.3">
      <c r="A188" s="237" t="s">
        <v>284</v>
      </c>
      <c r="B188" s="240">
        <v>1</v>
      </c>
      <c r="C188" s="134" t="s">
        <v>41</v>
      </c>
      <c r="D188" s="35" t="s">
        <v>21</v>
      </c>
      <c r="E188" s="116" t="s">
        <v>42</v>
      </c>
      <c r="F188" s="135"/>
      <c r="G188" s="136"/>
      <c r="H188" s="135"/>
      <c r="I188" s="136"/>
      <c r="J188" s="135"/>
      <c r="K188" s="136"/>
      <c r="L188" s="135"/>
      <c r="M188" s="136"/>
      <c r="N188" s="135"/>
      <c r="O188" s="136"/>
      <c r="P188" s="135"/>
      <c r="Q188" s="136"/>
      <c r="R188" s="116"/>
      <c r="S188" s="185"/>
      <c r="T188" s="100"/>
    </row>
    <row r="189" spans="1:20" s="5" customFormat="1" ht="37.5" customHeight="1" x14ac:dyDescent="0.3">
      <c r="A189" s="238"/>
      <c r="B189" s="241"/>
      <c r="C189" s="134" t="s">
        <v>43</v>
      </c>
      <c r="D189" s="35" t="s">
        <v>21</v>
      </c>
      <c r="E189" s="116" t="s">
        <v>42</v>
      </c>
      <c r="F189" s="64">
        <v>3.08</v>
      </c>
      <c r="G189" s="48"/>
      <c r="H189" s="64">
        <v>0</v>
      </c>
      <c r="I189" s="48"/>
      <c r="J189" s="64">
        <v>0</v>
      </c>
      <c r="K189" s="48"/>
      <c r="L189" s="64">
        <v>3.08</v>
      </c>
      <c r="M189" s="48"/>
      <c r="N189" s="64">
        <v>0</v>
      </c>
      <c r="O189" s="48"/>
      <c r="P189" s="64">
        <v>0</v>
      </c>
      <c r="Q189" s="48"/>
      <c r="R189" s="116" t="s">
        <v>285</v>
      </c>
      <c r="S189" s="186" t="s">
        <v>286</v>
      </c>
      <c r="T189" s="100"/>
    </row>
    <row r="190" spans="1:20" s="5" customFormat="1" ht="37.5" customHeight="1" x14ac:dyDescent="0.3">
      <c r="A190" s="238"/>
      <c r="B190" s="242"/>
      <c r="C190" s="134" t="s">
        <v>287</v>
      </c>
      <c r="D190" s="35" t="s">
        <v>21</v>
      </c>
      <c r="E190" s="116" t="s">
        <v>42</v>
      </c>
      <c r="F190" s="64">
        <v>0</v>
      </c>
      <c r="G190" s="46">
        <v>65</v>
      </c>
      <c r="H190" s="64">
        <v>0</v>
      </c>
      <c r="I190" s="48"/>
      <c r="J190" s="64">
        <v>0</v>
      </c>
      <c r="K190" s="46">
        <v>6</v>
      </c>
      <c r="L190" s="64">
        <v>0</v>
      </c>
      <c r="M190" s="48">
        <v>59</v>
      </c>
      <c r="N190" s="64">
        <v>0</v>
      </c>
      <c r="O190" s="48"/>
      <c r="P190" s="64">
        <v>0</v>
      </c>
      <c r="Q190" s="48"/>
      <c r="R190" s="116" t="s">
        <v>285</v>
      </c>
      <c r="S190" s="186" t="s">
        <v>288</v>
      </c>
      <c r="T190" s="100"/>
    </row>
    <row r="191" spans="1:20" s="39" customFormat="1" ht="74.400000000000006" customHeight="1" x14ac:dyDescent="0.3">
      <c r="A191" s="238"/>
      <c r="B191" s="240">
        <v>2</v>
      </c>
      <c r="C191" s="196" t="s">
        <v>585</v>
      </c>
      <c r="D191" s="35" t="s">
        <v>21</v>
      </c>
      <c r="E191" s="116" t="s">
        <v>42</v>
      </c>
      <c r="F191" s="137">
        <f>F192+F193</f>
        <v>224.71</v>
      </c>
      <c r="G191" s="137">
        <f>G192+G193</f>
        <v>65.33</v>
      </c>
      <c r="H191" s="137">
        <f t="shared" ref="H191:Q191" si="20">H192+H193</f>
        <v>0</v>
      </c>
      <c r="I191" s="137">
        <f t="shared" si="20"/>
        <v>0</v>
      </c>
      <c r="J191" s="137">
        <f t="shared" si="20"/>
        <v>0</v>
      </c>
      <c r="K191" s="137">
        <f t="shared" si="20"/>
        <v>0</v>
      </c>
      <c r="L191" s="137">
        <f t="shared" si="20"/>
        <v>224.71</v>
      </c>
      <c r="M191" s="137">
        <f t="shared" si="20"/>
        <v>65.33</v>
      </c>
      <c r="N191" s="137">
        <f t="shared" si="20"/>
        <v>0</v>
      </c>
      <c r="O191" s="137">
        <f t="shared" si="20"/>
        <v>0</v>
      </c>
      <c r="P191" s="137">
        <f t="shared" si="20"/>
        <v>0</v>
      </c>
      <c r="Q191" s="137">
        <f t="shared" si="20"/>
        <v>0</v>
      </c>
      <c r="R191" s="116" t="s">
        <v>289</v>
      </c>
      <c r="S191" s="186" t="s">
        <v>290</v>
      </c>
      <c r="T191" s="139"/>
    </row>
    <row r="192" spans="1:20" s="5" customFormat="1" ht="71.25" customHeight="1" x14ac:dyDescent="0.3">
      <c r="A192" s="238"/>
      <c r="B192" s="241"/>
      <c r="C192" s="134" t="s">
        <v>307</v>
      </c>
      <c r="D192" s="35" t="s">
        <v>21</v>
      </c>
      <c r="E192" s="116" t="s">
        <v>42</v>
      </c>
      <c r="F192" s="64">
        <v>136.80000000000001</v>
      </c>
      <c r="G192" s="48"/>
      <c r="H192" s="64">
        <v>0</v>
      </c>
      <c r="I192" s="48"/>
      <c r="J192" s="64">
        <v>0</v>
      </c>
      <c r="K192" s="48"/>
      <c r="L192" s="64">
        <v>136.80000000000001</v>
      </c>
      <c r="M192" s="48"/>
      <c r="N192" s="64">
        <v>0</v>
      </c>
      <c r="O192" s="48"/>
      <c r="P192" s="64">
        <v>0</v>
      </c>
      <c r="Q192" s="48"/>
      <c r="R192" s="116" t="s">
        <v>291</v>
      </c>
      <c r="S192" s="186" t="s">
        <v>292</v>
      </c>
      <c r="T192" s="100"/>
    </row>
    <row r="193" spans="1:20" s="5" customFormat="1" ht="70.5" customHeight="1" x14ac:dyDescent="0.3">
      <c r="A193" s="238"/>
      <c r="B193" s="242"/>
      <c r="C193" s="134" t="s">
        <v>308</v>
      </c>
      <c r="D193" s="35" t="s">
        <v>21</v>
      </c>
      <c r="E193" s="116" t="s">
        <v>42</v>
      </c>
      <c r="F193" s="64">
        <v>87.91</v>
      </c>
      <c r="G193" s="48">
        <v>65.33</v>
      </c>
      <c r="H193" s="64">
        <v>0</v>
      </c>
      <c r="I193" s="48"/>
      <c r="J193" s="64">
        <v>0</v>
      </c>
      <c r="K193" s="48"/>
      <c r="L193" s="64">
        <v>87.91</v>
      </c>
      <c r="M193" s="48">
        <v>65.33</v>
      </c>
      <c r="N193" s="64">
        <v>0</v>
      </c>
      <c r="O193" s="48"/>
      <c r="P193" s="64">
        <v>0</v>
      </c>
      <c r="Q193" s="48"/>
      <c r="R193" s="116" t="s">
        <v>293</v>
      </c>
      <c r="S193" s="186" t="s">
        <v>294</v>
      </c>
      <c r="T193" s="100"/>
    </row>
    <row r="194" spans="1:20" s="5" customFormat="1" ht="31.2" x14ac:dyDescent="0.3">
      <c r="A194" s="238"/>
      <c r="B194" s="240">
        <v>3</v>
      </c>
      <c r="C194" s="196" t="s">
        <v>584</v>
      </c>
      <c r="D194" s="35" t="s">
        <v>21</v>
      </c>
      <c r="E194" s="116" t="s">
        <v>42</v>
      </c>
      <c r="F194" s="137">
        <f>F195+F196+F197</f>
        <v>112.2</v>
      </c>
      <c r="G194" s="138">
        <f t="shared" ref="G194:Q194" si="21">G195+G196+G197</f>
        <v>80.08</v>
      </c>
      <c r="H194" s="137">
        <f t="shared" si="21"/>
        <v>0</v>
      </c>
      <c r="I194" s="138">
        <f t="shared" si="21"/>
        <v>0</v>
      </c>
      <c r="J194" s="137">
        <f t="shared" si="21"/>
        <v>0</v>
      </c>
      <c r="K194" s="138">
        <f t="shared" si="21"/>
        <v>0</v>
      </c>
      <c r="L194" s="137">
        <f t="shared" si="21"/>
        <v>112.2</v>
      </c>
      <c r="M194" s="138">
        <f t="shared" si="21"/>
        <v>80.08</v>
      </c>
      <c r="N194" s="137">
        <f t="shared" si="21"/>
        <v>0</v>
      </c>
      <c r="O194" s="138">
        <f t="shared" si="21"/>
        <v>0</v>
      </c>
      <c r="P194" s="137">
        <f t="shared" si="21"/>
        <v>0</v>
      </c>
      <c r="Q194" s="138">
        <f t="shared" si="21"/>
        <v>0</v>
      </c>
      <c r="R194" s="116" t="s">
        <v>44</v>
      </c>
      <c r="S194" s="186" t="s">
        <v>295</v>
      </c>
      <c r="T194" s="100"/>
    </row>
    <row r="195" spans="1:20" s="5" customFormat="1" ht="65.55" customHeight="1" x14ac:dyDescent="0.3">
      <c r="A195" s="238"/>
      <c r="B195" s="241"/>
      <c r="C195" s="134" t="s">
        <v>503</v>
      </c>
      <c r="D195" s="35" t="s">
        <v>21</v>
      </c>
      <c r="E195" s="116" t="s">
        <v>42</v>
      </c>
      <c r="F195" s="64">
        <v>73</v>
      </c>
      <c r="G195" s="46">
        <v>49.64</v>
      </c>
      <c r="H195" s="64">
        <v>0</v>
      </c>
      <c r="I195" s="48"/>
      <c r="J195" s="64">
        <v>0</v>
      </c>
      <c r="K195" s="48"/>
      <c r="L195" s="64">
        <v>73</v>
      </c>
      <c r="M195" s="48">
        <v>49.64</v>
      </c>
      <c r="N195" s="64">
        <v>0</v>
      </c>
      <c r="O195" s="48"/>
      <c r="P195" s="64">
        <v>0</v>
      </c>
      <c r="Q195" s="48"/>
      <c r="R195" s="116" t="s">
        <v>44</v>
      </c>
      <c r="S195" s="186" t="s">
        <v>587</v>
      </c>
      <c r="T195" s="100"/>
    </row>
    <row r="196" spans="1:20" s="5" customFormat="1" ht="78" x14ac:dyDescent="0.3">
      <c r="A196" s="238"/>
      <c r="B196" s="241"/>
      <c r="C196" s="134" t="s">
        <v>504</v>
      </c>
      <c r="D196" s="35" t="s">
        <v>21</v>
      </c>
      <c r="E196" s="116" t="s">
        <v>42</v>
      </c>
      <c r="F196" s="64">
        <v>29.2</v>
      </c>
      <c r="G196" s="167">
        <v>20.440000000000001</v>
      </c>
      <c r="H196" s="64">
        <v>0</v>
      </c>
      <c r="I196" s="48"/>
      <c r="J196" s="64">
        <v>0</v>
      </c>
      <c r="K196" s="48"/>
      <c r="L196" s="64">
        <v>29.2</v>
      </c>
      <c r="M196" s="163">
        <v>20.440000000000001</v>
      </c>
      <c r="N196" s="64">
        <v>0</v>
      </c>
      <c r="O196" s="48"/>
      <c r="P196" s="64">
        <v>0</v>
      </c>
      <c r="Q196" s="48"/>
      <c r="R196" s="116" t="s">
        <v>44</v>
      </c>
      <c r="S196" s="186" t="s">
        <v>586</v>
      </c>
      <c r="T196" s="100"/>
    </row>
    <row r="197" spans="1:20" s="5" customFormat="1" ht="46.8" x14ac:dyDescent="0.3">
      <c r="A197" s="238"/>
      <c r="B197" s="241"/>
      <c r="C197" s="134" t="s">
        <v>296</v>
      </c>
      <c r="D197" s="35" t="s">
        <v>21</v>
      </c>
      <c r="E197" s="116" t="s">
        <v>42</v>
      </c>
      <c r="F197" s="64">
        <v>10</v>
      </c>
      <c r="G197" s="48">
        <v>10</v>
      </c>
      <c r="H197" s="64">
        <v>0</v>
      </c>
      <c r="I197" s="48"/>
      <c r="J197" s="64">
        <v>0</v>
      </c>
      <c r="K197" s="48"/>
      <c r="L197" s="64">
        <v>10</v>
      </c>
      <c r="M197" s="48">
        <v>10</v>
      </c>
      <c r="N197" s="64">
        <v>0</v>
      </c>
      <c r="O197" s="48"/>
      <c r="P197" s="64">
        <v>0</v>
      </c>
      <c r="Q197" s="48"/>
      <c r="R197" s="116" t="s">
        <v>44</v>
      </c>
      <c r="S197" s="186" t="s">
        <v>588</v>
      </c>
      <c r="T197" s="100"/>
    </row>
    <row r="198" spans="1:20" s="5" customFormat="1" ht="31.2" x14ac:dyDescent="0.3">
      <c r="A198" s="238"/>
      <c r="B198" s="159">
        <v>4</v>
      </c>
      <c r="C198" s="134" t="s">
        <v>309</v>
      </c>
      <c r="D198" s="35" t="s">
        <v>21</v>
      </c>
      <c r="E198" s="116" t="s">
        <v>42</v>
      </c>
      <c r="F198" s="64">
        <v>28</v>
      </c>
      <c r="G198" s="46">
        <v>10.7</v>
      </c>
      <c r="H198" s="64">
        <v>0</v>
      </c>
      <c r="I198" s="48"/>
      <c r="J198" s="64">
        <v>0</v>
      </c>
      <c r="K198" s="48"/>
      <c r="L198" s="64">
        <v>28</v>
      </c>
      <c r="M198" s="48">
        <v>10.7</v>
      </c>
      <c r="N198" s="64">
        <v>0</v>
      </c>
      <c r="O198" s="48"/>
      <c r="P198" s="64">
        <v>0</v>
      </c>
      <c r="Q198" s="48"/>
      <c r="R198" s="116" t="s">
        <v>44</v>
      </c>
      <c r="S198" s="186" t="s">
        <v>589</v>
      </c>
      <c r="T198" s="100"/>
    </row>
    <row r="199" spans="1:20" s="5" customFormat="1" ht="31.2" x14ac:dyDescent="0.3">
      <c r="A199" s="238"/>
      <c r="B199" s="159">
        <v>5</v>
      </c>
      <c r="C199" s="134" t="s">
        <v>45</v>
      </c>
      <c r="D199" s="35" t="s">
        <v>21</v>
      </c>
      <c r="E199" s="116" t="s">
        <v>42</v>
      </c>
      <c r="F199" s="64">
        <v>61.71</v>
      </c>
      <c r="G199" s="48"/>
      <c r="H199" s="64">
        <v>0</v>
      </c>
      <c r="I199" s="48"/>
      <c r="J199" s="64">
        <v>0</v>
      </c>
      <c r="K199" s="48"/>
      <c r="L199" s="64">
        <v>61.71</v>
      </c>
      <c r="M199" s="48"/>
      <c r="N199" s="64">
        <v>0</v>
      </c>
      <c r="O199" s="48"/>
      <c r="P199" s="64">
        <v>0</v>
      </c>
      <c r="Q199" s="48"/>
      <c r="R199" s="116" t="s">
        <v>46</v>
      </c>
      <c r="S199" s="186" t="s">
        <v>286</v>
      </c>
      <c r="T199" s="100"/>
    </row>
    <row r="200" spans="1:20" s="5" customFormat="1" ht="46.5" customHeight="1" x14ac:dyDescent="0.3">
      <c r="A200" s="238"/>
      <c r="B200" s="159">
        <v>6</v>
      </c>
      <c r="C200" s="134" t="s">
        <v>297</v>
      </c>
      <c r="D200" s="35" t="s">
        <v>21</v>
      </c>
      <c r="E200" s="116" t="s">
        <v>42</v>
      </c>
      <c r="F200" s="64">
        <v>0</v>
      </c>
      <c r="G200" s="46">
        <v>3.82</v>
      </c>
      <c r="H200" s="64">
        <v>0</v>
      </c>
      <c r="I200" s="48"/>
      <c r="J200" s="64">
        <v>0</v>
      </c>
      <c r="K200" s="46">
        <v>3.82</v>
      </c>
      <c r="L200" s="64">
        <v>0</v>
      </c>
      <c r="M200" s="48"/>
      <c r="N200" s="64">
        <v>0</v>
      </c>
      <c r="O200" s="48"/>
      <c r="P200" s="64">
        <v>0</v>
      </c>
      <c r="Q200" s="48"/>
      <c r="R200" s="116" t="s">
        <v>49</v>
      </c>
      <c r="S200" s="197" t="s">
        <v>590</v>
      </c>
      <c r="T200" s="100"/>
    </row>
    <row r="201" spans="1:20" s="5" customFormat="1" ht="53.55" customHeight="1" x14ac:dyDescent="0.3">
      <c r="A201" s="238"/>
      <c r="B201" s="159">
        <v>7</v>
      </c>
      <c r="C201" s="134" t="s">
        <v>298</v>
      </c>
      <c r="D201" s="35" t="s">
        <v>21</v>
      </c>
      <c r="E201" s="116" t="s">
        <v>42</v>
      </c>
      <c r="F201" s="64">
        <v>0</v>
      </c>
      <c r="G201" s="48">
        <v>1.37</v>
      </c>
      <c r="H201" s="64">
        <v>0</v>
      </c>
      <c r="I201" s="48"/>
      <c r="J201" s="64">
        <v>0</v>
      </c>
      <c r="K201" s="48">
        <v>1.37</v>
      </c>
      <c r="L201" s="64">
        <v>0</v>
      </c>
      <c r="M201" s="48"/>
      <c r="N201" s="64">
        <v>0</v>
      </c>
      <c r="O201" s="48"/>
      <c r="P201" s="64">
        <v>0</v>
      </c>
      <c r="Q201" s="48"/>
      <c r="R201" s="116" t="s">
        <v>49</v>
      </c>
      <c r="S201" s="198" t="s">
        <v>591</v>
      </c>
      <c r="T201" s="100"/>
    </row>
    <row r="202" spans="1:20" s="5" customFormat="1" ht="54.75" customHeight="1" x14ac:dyDescent="0.3">
      <c r="A202" s="238"/>
      <c r="B202" s="159">
        <v>8</v>
      </c>
      <c r="C202" s="189" t="s">
        <v>299</v>
      </c>
      <c r="D202" s="35" t="s">
        <v>21</v>
      </c>
      <c r="E202" s="116" t="s">
        <v>42</v>
      </c>
      <c r="F202" s="64">
        <v>261.25</v>
      </c>
      <c r="G202" s="46">
        <v>614.05899999999997</v>
      </c>
      <c r="H202" s="64">
        <v>0</v>
      </c>
      <c r="I202" s="48">
        <v>15.08</v>
      </c>
      <c r="J202" s="64">
        <v>0</v>
      </c>
      <c r="K202" s="48">
        <v>157.88999999999999</v>
      </c>
      <c r="L202" s="64">
        <v>261.25</v>
      </c>
      <c r="M202" s="48">
        <v>441.089</v>
      </c>
      <c r="N202" s="64">
        <v>0</v>
      </c>
      <c r="O202" s="48"/>
      <c r="P202" s="64">
        <v>0</v>
      </c>
      <c r="Q202" s="48"/>
      <c r="R202" s="116" t="s">
        <v>46</v>
      </c>
      <c r="S202" s="197" t="s">
        <v>592</v>
      </c>
      <c r="T202" s="100"/>
    </row>
    <row r="203" spans="1:20" s="5" customFormat="1" ht="90.75" customHeight="1" x14ac:dyDescent="0.3">
      <c r="A203" s="238"/>
      <c r="B203" s="159">
        <v>9</v>
      </c>
      <c r="C203" s="134" t="s">
        <v>264</v>
      </c>
      <c r="D203" s="35" t="s">
        <v>21</v>
      </c>
      <c r="E203" s="116" t="s">
        <v>42</v>
      </c>
      <c r="F203" s="64">
        <v>76.67</v>
      </c>
      <c r="G203" s="48">
        <v>21.277999999999999</v>
      </c>
      <c r="H203" s="64">
        <v>0</v>
      </c>
      <c r="I203" s="48"/>
      <c r="J203" s="64">
        <v>0</v>
      </c>
      <c r="K203" s="48"/>
      <c r="L203" s="64">
        <v>76.67</v>
      </c>
      <c r="M203" s="48">
        <v>21.277999999999999</v>
      </c>
      <c r="N203" s="64">
        <v>0</v>
      </c>
      <c r="O203" s="48"/>
      <c r="P203" s="64">
        <v>0</v>
      </c>
      <c r="Q203" s="48"/>
      <c r="R203" s="116" t="s">
        <v>300</v>
      </c>
      <c r="S203" s="197" t="s">
        <v>593</v>
      </c>
      <c r="T203" s="100"/>
    </row>
    <row r="204" spans="1:20" s="5" customFormat="1" ht="58.05" customHeight="1" x14ac:dyDescent="0.3">
      <c r="A204" s="238"/>
      <c r="B204" s="159">
        <v>10</v>
      </c>
      <c r="C204" s="134" t="s">
        <v>47</v>
      </c>
      <c r="D204" s="35" t="s">
        <v>21</v>
      </c>
      <c r="E204" s="116" t="s">
        <v>42</v>
      </c>
      <c r="F204" s="64">
        <v>16</v>
      </c>
      <c r="G204" s="48"/>
      <c r="H204" s="64">
        <v>0</v>
      </c>
      <c r="I204" s="48"/>
      <c r="J204" s="64">
        <v>0</v>
      </c>
      <c r="K204" s="48"/>
      <c r="L204" s="64">
        <v>16</v>
      </c>
      <c r="M204" s="48"/>
      <c r="N204" s="64">
        <v>0</v>
      </c>
      <c r="O204" s="48"/>
      <c r="P204" s="64">
        <v>0</v>
      </c>
      <c r="Q204" s="48"/>
      <c r="R204" s="116" t="s">
        <v>46</v>
      </c>
      <c r="S204" s="197" t="s">
        <v>294</v>
      </c>
      <c r="T204" s="100"/>
    </row>
    <row r="205" spans="1:20" s="5" customFormat="1" ht="86.55" customHeight="1" x14ac:dyDescent="0.3">
      <c r="A205" s="239"/>
      <c r="B205" s="159">
        <v>11</v>
      </c>
      <c r="C205" s="134" t="s">
        <v>48</v>
      </c>
      <c r="D205" s="35" t="s">
        <v>21</v>
      </c>
      <c r="E205" s="116" t="s">
        <v>197</v>
      </c>
      <c r="F205" s="64">
        <v>33</v>
      </c>
      <c r="G205" s="46"/>
      <c r="H205" s="64">
        <v>0</v>
      </c>
      <c r="I205" s="48"/>
      <c r="J205" s="64">
        <v>0</v>
      </c>
      <c r="K205" s="48"/>
      <c r="L205" s="64">
        <v>0</v>
      </c>
      <c r="M205" s="48"/>
      <c r="N205" s="64">
        <v>0</v>
      </c>
      <c r="O205" s="48"/>
      <c r="P205" s="64">
        <v>33</v>
      </c>
      <c r="Q205" s="48"/>
      <c r="R205" s="116" t="s">
        <v>49</v>
      </c>
      <c r="S205" s="186" t="s">
        <v>301</v>
      </c>
      <c r="T205" s="190" t="s">
        <v>616</v>
      </c>
    </row>
    <row r="206" spans="1:20" s="5" customFormat="1" ht="113.4" customHeight="1" x14ac:dyDescent="0.3">
      <c r="A206" s="140"/>
      <c r="B206" s="159">
        <v>12</v>
      </c>
      <c r="C206" s="134" t="s">
        <v>302</v>
      </c>
      <c r="D206" s="35" t="s">
        <v>21</v>
      </c>
      <c r="E206" s="116" t="s">
        <v>42</v>
      </c>
      <c r="F206" s="64">
        <v>0</v>
      </c>
      <c r="G206" s="48"/>
      <c r="H206" s="64">
        <v>0</v>
      </c>
      <c r="I206" s="48"/>
      <c r="J206" s="64">
        <v>0</v>
      </c>
      <c r="K206" s="48"/>
      <c r="L206" s="64">
        <v>0</v>
      </c>
      <c r="M206" s="48"/>
      <c r="N206" s="64">
        <v>0</v>
      </c>
      <c r="O206" s="48"/>
      <c r="P206" s="64">
        <v>0</v>
      </c>
      <c r="Q206" s="48"/>
      <c r="R206" s="91" t="s">
        <v>50</v>
      </c>
      <c r="S206" s="187" t="s">
        <v>303</v>
      </c>
      <c r="T206" s="100"/>
    </row>
    <row r="207" spans="1:20" s="5" customFormat="1" ht="64.2" customHeight="1" x14ac:dyDescent="0.3">
      <c r="A207" s="140"/>
      <c r="B207" s="159">
        <v>13</v>
      </c>
      <c r="C207" s="134" t="s">
        <v>473</v>
      </c>
      <c r="D207" s="35" t="s">
        <v>21</v>
      </c>
      <c r="E207" s="116" t="s">
        <v>197</v>
      </c>
      <c r="F207" s="64">
        <v>2953.7</v>
      </c>
      <c r="G207" s="46">
        <v>1973.021</v>
      </c>
      <c r="H207" s="64">
        <v>0</v>
      </c>
      <c r="I207" s="48"/>
      <c r="J207" s="64">
        <v>0</v>
      </c>
      <c r="K207" s="48"/>
      <c r="L207" s="64">
        <v>2953.7</v>
      </c>
      <c r="M207" s="48">
        <v>1973.021</v>
      </c>
      <c r="N207" s="64">
        <v>0</v>
      </c>
      <c r="O207" s="48"/>
      <c r="P207" s="64">
        <v>0</v>
      </c>
      <c r="Q207" s="48"/>
      <c r="R207" s="116" t="s">
        <v>49</v>
      </c>
      <c r="S207" s="186" t="s">
        <v>304</v>
      </c>
      <c r="T207" s="190" t="s">
        <v>617</v>
      </c>
    </row>
    <row r="208" spans="1:20" s="5" customFormat="1" ht="70.95" customHeight="1" x14ac:dyDescent="0.3">
      <c r="A208" s="140"/>
      <c r="B208" s="159">
        <v>14</v>
      </c>
      <c r="C208" s="134" t="s">
        <v>305</v>
      </c>
      <c r="D208" s="35" t="s">
        <v>21</v>
      </c>
      <c r="E208" s="116" t="s">
        <v>42</v>
      </c>
      <c r="F208" s="69">
        <v>22</v>
      </c>
      <c r="G208" s="116"/>
      <c r="H208" s="64">
        <v>0</v>
      </c>
      <c r="I208" s="48"/>
      <c r="J208" s="64">
        <v>0</v>
      </c>
      <c r="K208" s="48"/>
      <c r="L208" s="141">
        <v>22</v>
      </c>
      <c r="M208" s="142"/>
      <c r="N208" s="64">
        <v>0</v>
      </c>
      <c r="O208" s="48"/>
      <c r="P208" s="64">
        <v>0</v>
      </c>
      <c r="Q208" s="48"/>
      <c r="R208" s="91" t="s">
        <v>51</v>
      </c>
      <c r="S208" s="187" t="s">
        <v>306</v>
      </c>
      <c r="T208" s="100"/>
    </row>
    <row r="209" spans="1:20" s="5" customFormat="1" ht="25.5" customHeight="1" x14ac:dyDescent="0.3">
      <c r="A209" s="101"/>
      <c r="B209" s="155"/>
      <c r="C209" s="37" t="s">
        <v>5</v>
      </c>
      <c r="D209" s="37"/>
      <c r="E209" s="37"/>
      <c r="F209" s="37">
        <f>F189+F190+F191+F194+F198+F199+F202+F203+F204+F205+F206+F200+F201+F207+F208</f>
        <v>3792.3199999999997</v>
      </c>
      <c r="G209" s="37">
        <f t="shared" ref="G209:Q209" si="22">G189+G190+G191+G194+G198+G199+G202+G203+G204+G205+G206+G200+G201+G207+G208</f>
        <v>2834.6579999999999</v>
      </c>
      <c r="H209" s="37">
        <f t="shared" si="22"/>
        <v>0</v>
      </c>
      <c r="I209" s="37">
        <f t="shared" si="22"/>
        <v>15.08</v>
      </c>
      <c r="J209" s="37">
        <f t="shared" si="22"/>
        <v>0</v>
      </c>
      <c r="K209" s="37">
        <f t="shared" si="22"/>
        <v>169.07999999999998</v>
      </c>
      <c r="L209" s="37">
        <f t="shared" si="22"/>
        <v>3759.3199999999997</v>
      </c>
      <c r="M209" s="37">
        <f t="shared" si="22"/>
        <v>2650.498</v>
      </c>
      <c r="N209" s="37">
        <f t="shared" si="22"/>
        <v>0</v>
      </c>
      <c r="O209" s="37">
        <f t="shared" si="22"/>
        <v>0</v>
      </c>
      <c r="P209" s="37">
        <f t="shared" si="22"/>
        <v>33</v>
      </c>
      <c r="Q209" s="37">
        <f t="shared" si="22"/>
        <v>0</v>
      </c>
      <c r="R209" s="37"/>
      <c r="S209" s="36"/>
      <c r="T209" s="100"/>
    </row>
    <row r="210" spans="1:20" s="45" customFormat="1" ht="26.25" customHeight="1" x14ac:dyDescent="0.3">
      <c r="A210" s="211" t="s">
        <v>437</v>
      </c>
      <c r="B210" s="212"/>
      <c r="C210" s="212"/>
      <c r="D210" s="212"/>
      <c r="E210" s="212"/>
      <c r="F210" s="212"/>
      <c r="G210" s="212"/>
      <c r="H210" s="212"/>
      <c r="I210" s="212"/>
      <c r="J210" s="212"/>
      <c r="K210" s="212"/>
      <c r="L210" s="212"/>
      <c r="M210" s="212"/>
      <c r="N210" s="212"/>
      <c r="O210" s="212"/>
      <c r="P210" s="212"/>
      <c r="Q210" s="212"/>
      <c r="R210" s="212"/>
      <c r="S210" s="213"/>
      <c r="T210" s="98"/>
    </row>
    <row r="211" spans="1:20" s="5" customFormat="1" ht="94.5" customHeight="1" x14ac:dyDescent="0.3">
      <c r="A211" s="101" t="s">
        <v>52</v>
      </c>
      <c r="B211" s="156">
        <v>1</v>
      </c>
      <c r="C211" s="35" t="s">
        <v>53</v>
      </c>
      <c r="D211" s="35" t="s">
        <v>21</v>
      </c>
      <c r="E211" s="35" t="s">
        <v>243</v>
      </c>
      <c r="F211" s="64">
        <v>0</v>
      </c>
      <c r="G211" s="48"/>
      <c r="H211" s="64">
        <v>0</v>
      </c>
      <c r="I211" s="48"/>
      <c r="J211" s="64">
        <v>0</v>
      </c>
      <c r="K211" s="48"/>
      <c r="L211" s="64">
        <v>0</v>
      </c>
      <c r="M211" s="48"/>
      <c r="N211" s="64">
        <v>0</v>
      </c>
      <c r="O211" s="48"/>
      <c r="P211" s="64">
        <v>0</v>
      </c>
      <c r="Q211" s="48"/>
      <c r="R211" s="35" t="s">
        <v>54</v>
      </c>
      <c r="S211" s="36">
        <v>2</v>
      </c>
      <c r="T211" s="100"/>
    </row>
    <row r="212" spans="1:20" s="5" customFormat="1" ht="59.25" customHeight="1" x14ac:dyDescent="0.3">
      <c r="A212" s="143"/>
      <c r="B212" s="156">
        <v>2</v>
      </c>
      <c r="C212" s="35" t="s">
        <v>326</v>
      </c>
      <c r="D212" s="35" t="s">
        <v>21</v>
      </c>
      <c r="E212" s="35" t="s">
        <v>243</v>
      </c>
      <c r="F212" s="63">
        <v>20</v>
      </c>
      <c r="G212" s="35"/>
      <c r="H212" s="64">
        <v>0</v>
      </c>
      <c r="I212" s="48"/>
      <c r="J212" s="64">
        <v>0</v>
      </c>
      <c r="K212" s="48"/>
      <c r="L212" s="65">
        <v>20</v>
      </c>
      <c r="M212" s="38"/>
      <c r="N212" s="64">
        <v>0</v>
      </c>
      <c r="O212" s="48"/>
      <c r="P212" s="64">
        <v>0</v>
      </c>
      <c r="Q212" s="48"/>
      <c r="R212" s="35" t="s">
        <v>327</v>
      </c>
      <c r="S212" s="172">
        <v>1</v>
      </c>
      <c r="T212" s="100"/>
    </row>
    <row r="213" spans="1:20" s="5" customFormat="1" ht="96" customHeight="1" x14ac:dyDescent="0.3">
      <c r="A213" s="144"/>
      <c r="B213" s="156">
        <v>3</v>
      </c>
      <c r="C213" s="35" t="s">
        <v>55</v>
      </c>
      <c r="D213" s="35" t="s">
        <v>21</v>
      </c>
      <c r="E213" s="35" t="s">
        <v>193</v>
      </c>
      <c r="F213" s="64">
        <v>0</v>
      </c>
      <c r="G213" s="48"/>
      <c r="H213" s="64">
        <v>0</v>
      </c>
      <c r="I213" s="48"/>
      <c r="J213" s="64">
        <v>0</v>
      </c>
      <c r="K213" s="48"/>
      <c r="L213" s="64">
        <v>0</v>
      </c>
      <c r="M213" s="48"/>
      <c r="N213" s="64">
        <v>0</v>
      </c>
      <c r="O213" s="48"/>
      <c r="P213" s="64">
        <v>0</v>
      </c>
      <c r="Q213" s="48"/>
      <c r="R213" s="35" t="s">
        <v>258</v>
      </c>
      <c r="S213" s="36">
        <v>12</v>
      </c>
      <c r="T213" s="100" t="s">
        <v>502</v>
      </c>
    </row>
    <row r="214" spans="1:20" s="5" customFormat="1" ht="32.1" customHeight="1" x14ac:dyDescent="0.3">
      <c r="A214" s="101"/>
      <c r="B214" s="155"/>
      <c r="C214" s="37" t="s">
        <v>5</v>
      </c>
      <c r="D214" s="37"/>
      <c r="E214" s="37"/>
      <c r="F214" s="37">
        <f t="shared" ref="F214:Q214" si="23">SUM(F211:F213)</f>
        <v>20</v>
      </c>
      <c r="G214" s="37">
        <f t="shared" si="23"/>
        <v>0</v>
      </c>
      <c r="H214" s="37">
        <f t="shared" si="23"/>
        <v>0</v>
      </c>
      <c r="I214" s="37">
        <f t="shared" si="23"/>
        <v>0</v>
      </c>
      <c r="J214" s="37">
        <f t="shared" si="23"/>
        <v>0</v>
      </c>
      <c r="K214" s="37">
        <f t="shared" si="23"/>
        <v>0</v>
      </c>
      <c r="L214" s="37">
        <f t="shared" si="23"/>
        <v>20</v>
      </c>
      <c r="M214" s="37">
        <f t="shared" si="23"/>
        <v>0</v>
      </c>
      <c r="N214" s="37">
        <f t="shared" si="23"/>
        <v>0</v>
      </c>
      <c r="O214" s="37">
        <f t="shared" si="23"/>
        <v>0</v>
      </c>
      <c r="P214" s="37">
        <f t="shared" si="23"/>
        <v>0</v>
      </c>
      <c r="Q214" s="37">
        <f t="shared" si="23"/>
        <v>0</v>
      </c>
      <c r="R214" s="37"/>
      <c r="S214" s="36"/>
      <c r="T214" s="100"/>
    </row>
    <row r="215" spans="1:20" s="45" customFormat="1" ht="25.5" customHeight="1" x14ac:dyDescent="0.3">
      <c r="A215" s="211" t="s">
        <v>428</v>
      </c>
      <c r="B215" s="212"/>
      <c r="C215" s="212"/>
      <c r="D215" s="212"/>
      <c r="E215" s="212"/>
      <c r="F215" s="212"/>
      <c r="G215" s="212"/>
      <c r="H215" s="212"/>
      <c r="I215" s="212"/>
      <c r="J215" s="212"/>
      <c r="K215" s="212"/>
      <c r="L215" s="212"/>
      <c r="M215" s="212"/>
      <c r="N215" s="212"/>
      <c r="O215" s="212"/>
      <c r="P215" s="212"/>
      <c r="Q215" s="212"/>
      <c r="R215" s="212"/>
      <c r="S215" s="213"/>
      <c r="T215" s="98"/>
    </row>
    <row r="216" spans="1:20" s="5" customFormat="1" ht="87.45" customHeight="1" x14ac:dyDescent="0.3">
      <c r="A216" s="145" t="s">
        <v>132</v>
      </c>
      <c r="B216" s="36">
        <v>1</v>
      </c>
      <c r="C216" s="169" t="s">
        <v>542</v>
      </c>
      <c r="D216" s="35" t="s">
        <v>21</v>
      </c>
      <c r="E216" s="35" t="s">
        <v>194</v>
      </c>
      <c r="F216" s="63">
        <v>100</v>
      </c>
      <c r="G216" s="35"/>
      <c r="H216" s="63">
        <v>0</v>
      </c>
      <c r="I216" s="35"/>
      <c r="J216" s="65">
        <v>0</v>
      </c>
      <c r="K216" s="38"/>
      <c r="L216" s="63">
        <v>100</v>
      </c>
      <c r="M216" s="35"/>
      <c r="N216" s="63">
        <v>0</v>
      </c>
      <c r="O216" s="35"/>
      <c r="P216" s="65">
        <v>0</v>
      </c>
      <c r="Q216" s="38"/>
      <c r="R216" s="35" t="s">
        <v>195</v>
      </c>
      <c r="S216" s="36">
        <v>30</v>
      </c>
      <c r="T216" s="100"/>
    </row>
    <row r="217" spans="1:20" s="5" customFormat="1" ht="60" customHeight="1" x14ac:dyDescent="0.3">
      <c r="A217" s="146"/>
      <c r="B217" s="160" t="s">
        <v>32</v>
      </c>
      <c r="C217" s="110" t="s">
        <v>260</v>
      </c>
      <c r="D217" s="35" t="s">
        <v>21</v>
      </c>
      <c r="E217" s="35" t="s">
        <v>194</v>
      </c>
      <c r="F217" s="63">
        <v>9204.5679999999993</v>
      </c>
      <c r="G217" s="35">
        <v>9172.6749999999993</v>
      </c>
      <c r="H217" s="63">
        <v>0</v>
      </c>
      <c r="I217" s="35"/>
      <c r="J217" s="63">
        <v>0</v>
      </c>
      <c r="K217" s="35"/>
      <c r="L217" s="63">
        <v>9204.5679999999993</v>
      </c>
      <c r="M217" s="35">
        <v>9172.6749999999993</v>
      </c>
      <c r="N217" s="63">
        <v>0</v>
      </c>
      <c r="O217" s="35"/>
      <c r="P217" s="63">
        <v>0</v>
      </c>
      <c r="Q217" s="35"/>
      <c r="R217" s="35" t="s">
        <v>261</v>
      </c>
      <c r="S217" s="36">
        <v>1</v>
      </c>
      <c r="T217" s="100"/>
    </row>
    <row r="218" spans="1:20" s="5" customFormat="1" ht="111.6" customHeight="1" x14ac:dyDescent="0.3">
      <c r="A218" s="147"/>
      <c r="B218" s="172">
        <v>3</v>
      </c>
      <c r="C218" s="35" t="s">
        <v>472</v>
      </c>
      <c r="D218" s="35" t="s">
        <v>21</v>
      </c>
      <c r="E218" s="35" t="s">
        <v>268</v>
      </c>
      <c r="F218" s="64">
        <v>0</v>
      </c>
      <c r="G218" s="46"/>
      <c r="H218" s="64">
        <v>0</v>
      </c>
      <c r="I218" s="46"/>
      <c r="J218" s="64">
        <v>0</v>
      </c>
      <c r="K218" s="46"/>
      <c r="L218" s="64">
        <v>0</v>
      </c>
      <c r="M218" s="46"/>
      <c r="N218" s="64">
        <v>0</v>
      </c>
      <c r="O218" s="46"/>
      <c r="P218" s="64">
        <v>0</v>
      </c>
      <c r="Q218" s="46"/>
      <c r="R218" s="35" t="s">
        <v>267</v>
      </c>
      <c r="S218" s="188">
        <v>1</v>
      </c>
      <c r="T218" s="100"/>
    </row>
    <row r="219" spans="1:20" s="5" customFormat="1" ht="111.6" customHeight="1" x14ac:dyDescent="0.3">
      <c r="A219" s="147"/>
      <c r="B219" s="172">
        <v>4</v>
      </c>
      <c r="C219" s="35" t="s">
        <v>491</v>
      </c>
      <c r="D219" s="35" t="s">
        <v>21</v>
      </c>
      <c r="E219" s="35" t="s">
        <v>194</v>
      </c>
      <c r="F219" s="64">
        <v>200</v>
      </c>
      <c r="G219" s="46">
        <v>197.2</v>
      </c>
      <c r="H219" s="64">
        <v>0</v>
      </c>
      <c r="I219" s="46"/>
      <c r="J219" s="64">
        <v>0</v>
      </c>
      <c r="K219" s="46"/>
      <c r="L219" s="64">
        <v>200</v>
      </c>
      <c r="M219" s="46">
        <v>197.2</v>
      </c>
      <c r="N219" s="64">
        <v>0</v>
      </c>
      <c r="O219" s="46"/>
      <c r="P219" s="64">
        <v>0</v>
      </c>
      <c r="Q219" s="46"/>
      <c r="R219" s="59" t="s">
        <v>492</v>
      </c>
      <c r="S219" s="188">
        <v>80</v>
      </c>
      <c r="T219" s="100"/>
    </row>
    <row r="220" spans="1:20" s="5" customFormat="1" ht="111.6" customHeight="1" x14ac:dyDescent="0.3">
      <c r="A220" s="147"/>
      <c r="B220" s="172">
        <v>5</v>
      </c>
      <c r="C220" s="35" t="s">
        <v>495</v>
      </c>
      <c r="D220" s="35" t="s">
        <v>21</v>
      </c>
      <c r="E220" s="35" t="s">
        <v>194</v>
      </c>
      <c r="F220" s="64">
        <v>36</v>
      </c>
      <c r="G220" s="46">
        <v>36</v>
      </c>
      <c r="H220" s="64">
        <v>0</v>
      </c>
      <c r="I220" s="46"/>
      <c r="J220" s="64">
        <v>0</v>
      </c>
      <c r="K220" s="46"/>
      <c r="L220" s="69">
        <v>36</v>
      </c>
      <c r="M220" s="59">
        <v>36</v>
      </c>
      <c r="N220" s="64">
        <v>0</v>
      </c>
      <c r="O220" s="46"/>
      <c r="P220" s="64">
        <v>0</v>
      </c>
      <c r="Q220" s="46"/>
      <c r="R220" s="59"/>
      <c r="S220" s="188"/>
      <c r="T220" s="100"/>
    </row>
    <row r="221" spans="1:20" s="5" customFormat="1" ht="111.6" customHeight="1" x14ac:dyDescent="0.3">
      <c r="A221" s="147"/>
      <c r="B221" s="168">
        <v>6</v>
      </c>
      <c r="C221" s="169" t="s">
        <v>524</v>
      </c>
      <c r="D221" s="168" t="s">
        <v>21</v>
      </c>
      <c r="E221" s="35" t="s">
        <v>194</v>
      </c>
      <c r="F221" s="63">
        <v>1910</v>
      </c>
      <c r="G221" s="46">
        <v>1819.116</v>
      </c>
      <c r="H221" s="64">
        <v>0</v>
      </c>
      <c r="I221" s="46"/>
      <c r="J221" s="64">
        <v>0</v>
      </c>
      <c r="K221" s="46"/>
      <c r="L221" s="63">
        <v>1910</v>
      </c>
      <c r="M221" s="46">
        <v>1819.116</v>
      </c>
      <c r="N221" s="64">
        <v>0</v>
      </c>
      <c r="O221" s="46"/>
      <c r="P221" s="64">
        <v>0</v>
      </c>
      <c r="Q221" s="46"/>
      <c r="R221" s="168" t="s">
        <v>532</v>
      </c>
      <c r="S221" s="36" t="s">
        <v>533</v>
      </c>
      <c r="T221" s="100"/>
    </row>
    <row r="222" spans="1:20" s="5" customFormat="1" ht="111.6" customHeight="1" x14ac:dyDescent="0.3">
      <c r="A222" s="147"/>
      <c r="B222" s="168">
        <v>7</v>
      </c>
      <c r="C222" s="169" t="s">
        <v>525</v>
      </c>
      <c r="D222" s="168" t="s">
        <v>21</v>
      </c>
      <c r="E222" s="35" t="s">
        <v>194</v>
      </c>
      <c r="F222" s="63">
        <v>16</v>
      </c>
      <c r="G222" s="46">
        <v>10</v>
      </c>
      <c r="H222" s="64">
        <v>0</v>
      </c>
      <c r="I222" s="46"/>
      <c r="J222" s="64">
        <v>0</v>
      </c>
      <c r="K222" s="46"/>
      <c r="L222" s="63">
        <v>16</v>
      </c>
      <c r="M222" s="59">
        <v>10</v>
      </c>
      <c r="N222" s="64">
        <v>0</v>
      </c>
      <c r="O222" s="46"/>
      <c r="P222" s="64">
        <v>0</v>
      </c>
      <c r="Q222" s="46"/>
      <c r="R222" s="168" t="s">
        <v>534</v>
      </c>
      <c r="S222" s="36" t="s">
        <v>535</v>
      </c>
      <c r="T222" s="100"/>
    </row>
    <row r="223" spans="1:20" s="5" customFormat="1" ht="111.6" customHeight="1" x14ac:dyDescent="0.3">
      <c r="A223" s="147"/>
      <c r="B223" s="168">
        <v>8</v>
      </c>
      <c r="C223" s="169" t="s">
        <v>526</v>
      </c>
      <c r="D223" s="168" t="s">
        <v>21</v>
      </c>
      <c r="E223" s="35" t="s">
        <v>194</v>
      </c>
      <c r="F223" s="63">
        <v>40</v>
      </c>
      <c r="G223" s="46"/>
      <c r="H223" s="64">
        <v>0</v>
      </c>
      <c r="I223" s="46"/>
      <c r="J223" s="64">
        <v>0</v>
      </c>
      <c r="K223" s="46"/>
      <c r="L223" s="63">
        <v>40</v>
      </c>
      <c r="M223" s="59"/>
      <c r="N223" s="64">
        <v>0</v>
      </c>
      <c r="O223" s="46"/>
      <c r="P223" s="64">
        <v>0</v>
      </c>
      <c r="Q223" s="46"/>
      <c r="R223" s="168" t="s">
        <v>534</v>
      </c>
      <c r="S223" s="36" t="s">
        <v>536</v>
      </c>
      <c r="T223" s="100"/>
    </row>
    <row r="224" spans="1:20" s="5" customFormat="1" ht="111.6" customHeight="1" x14ac:dyDescent="0.3">
      <c r="A224" s="147"/>
      <c r="B224" s="168">
        <v>9</v>
      </c>
      <c r="C224" s="169" t="s">
        <v>527</v>
      </c>
      <c r="D224" s="168" t="s">
        <v>21</v>
      </c>
      <c r="E224" s="35" t="s">
        <v>194</v>
      </c>
      <c r="F224" s="63">
        <v>45</v>
      </c>
      <c r="G224" s="46"/>
      <c r="H224" s="64">
        <v>0</v>
      </c>
      <c r="I224" s="46"/>
      <c r="J224" s="64">
        <v>0</v>
      </c>
      <c r="K224" s="46"/>
      <c r="L224" s="63">
        <v>45</v>
      </c>
      <c r="M224" s="59"/>
      <c r="N224" s="64">
        <v>0</v>
      </c>
      <c r="O224" s="46"/>
      <c r="P224" s="64">
        <v>0</v>
      </c>
      <c r="Q224" s="46"/>
      <c r="R224" s="168" t="s">
        <v>534</v>
      </c>
      <c r="S224" s="36" t="s">
        <v>536</v>
      </c>
      <c r="T224" s="100"/>
    </row>
    <row r="225" spans="1:20" s="5" customFormat="1" ht="111.6" customHeight="1" x14ac:dyDescent="0.3">
      <c r="A225" s="147"/>
      <c r="B225" s="168">
        <v>10</v>
      </c>
      <c r="C225" s="169" t="s">
        <v>528</v>
      </c>
      <c r="D225" s="168" t="s">
        <v>21</v>
      </c>
      <c r="E225" s="35" t="s">
        <v>194</v>
      </c>
      <c r="F225" s="63">
        <v>60</v>
      </c>
      <c r="G225" s="46">
        <v>29.288</v>
      </c>
      <c r="H225" s="64">
        <v>0</v>
      </c>
      <c r="I225" s="46"/>
      <c r="J225" s="64">
        <v>0</v>
      </c>
      <c r="K225" s="46"/>
      <c r="L225" s="63">
        <v>60</v>
      </c>
      <c r="M225" s="59">
        <v>29.288</v>
      </c>
      <c r="N225" s="64">
        <v>0</v>
      </c>
      <c r="O225" s="46"/>
      <c r="P225" s="64">
        <v>0</v>
      </c>
      <c r="Q225" s="46"/>
      <c r="R225" s="168" t="s">
        <v>534</v>
      </c>
      <c r="S225" s="36" t="s">
        <v>537</v>
      </c>
      <c r="T225" s="100"/>
    </row>
    <row r="226" spans="1:20" s="5" customFormat="1" ht="111.6" customHeight="1" x14ac:dyDescent="0.3">
      <c r="A226" s="147"/>
      <c r="B226" s="168">
        <v>11</v>
      </c>
      <c r="C226" s="169" t="s">
        <v>529</v>
      </c>
      <c r="D226" s="168" t="s">
        <v>21</v>
      </c>
      <c r="E226" s="35" t="s">
        <v>194</v>
      </c>
      <c r="F226" s="63">
        <v>27</v>
      </c>
      <c r="G226" s="46">
        <v>27</v>
      </c>
      <c r="H226" s="64">
        <v>0</v>
      </c>
      <c r="I226" s="46"/>
      <c r="J226" s="64">
        <v>0</v>
      </c>
      <c r="K226" s="46"/>
      <c r="L226" s="63">
        <v>27</v>
      </c>
      <c r="M226" s="59">
        <v>27</v>
      </c>
      <c r="N226" s="64">
        <v>0</v>
      </c>
      <c r="O226" s="46"/>
      <c r="P226" s="64">
        <v>0</v>
      </c>
      <c r="Q226" s="46"/>
      <c r="R226" s="168" t="s">
        <v>534</v>
      </c>
      <c r="S226" s="36" t="s">
        <v>538</v>
      </c>
      <c r="T226" s="100"/>
    </row>
    <row r="227" spans="1:20" s="5" customFormat="1" ht="111.6" customHeight="1" x14ac:dyDescent="0.3">
      <c r="A227" s="147"/>
      <c r="B227" s="168">
        <v>12</v>
      </c>
      <c r="C227" s="169" t="s">
        <v>530</v>
      </c>
      <c r="D227" s="168" t="s">
        <v>21</v>
      </c>
      <c r="E227" s="35" t="s">
        <v>194</v>
      </c>
      <c r="F227" s="63">
        <v>17</v>
      </c>
      <c r="G227" s="46"/>
      <c r="H227" s="64">
        <v>0</v>
      </c>
      <c r="I227" s="46"/>
      <c r="J227" s="64">
        <v>0</v>
      </c>
      <c r="K227" s="46"/>
      <c r="L227" s="63">
        <v>17</v>
      </c>
      <c r="M227" s="59"/>
      <c r="N227" s="64">
        <v>0</v>
      </c>
      <c r="O227" s="46"/>
      <c r="P227" s="64">
        <v>0</v>
      </c>
      <c r="Q227" s="46"/>
      <c r="R227" s="168" t="s">
        <v>534</v>
      </c>
      <c r="S227" s="36" t="s">
        <v>539</v>
      </c>
      <c r="T227" s="100"/>
    </row>
    <row r="228" spans="1:20" s="5" customFormat="1" ht="111.6" customHeight="1" x14ac:dyDescent="0.3">
      <c r="A228" s="147"/>
      <c r="B228" s="168">
        <v>13</v>
      </c>
      <c r="C228" s="169" t="s">
        <v>531</v>
      </c>
      <c r="D228" s="168" t="s">
        <v>21</v>
      </c>
      <c r="E228" s="35" t="s">
        <v>194</v>
      </c>
      <c r="F228" s="63">
        <v>300</v>
      </c>
      <c r="G228" s="35">
        <v>295.96499999999997</v>
      </c>
      <c r="H228" s="64">
        <v>0</v>
      </c>
      <c r="I228" s="46"/>
      <c r="J228" s="64">
        <v>0</v>
      </c>
      <c r="K228" s="46"/>
      <c r="L228" s="63">
        <v>300</v>
      </c>
      <c r="M228" s="35">
        <v>295.96499999999997</v>
      </c>
      <c r="N228" s="64">
        <v>0</v>
      </c>
      <c r="O228" s="46"/>
      <c r="P228" s="64">
        <v>0</v>
      </c>
      <c r="Q228" s="46"/>
      <c r="R228" s="168" t="s">
        <v>540</v>
      </c>
      <c r="S228" s="36" t="s">
        <v>541</v>
      </c>
      <c r="T228" s="100"/>
    </row>
    <row r="229" spans="1:20" s="5" customFormat="1" ht="30" customHeight="1" x14ac:dyDescent="0.3">
      <c r="A229" s="101"/>
      <c r="B229" s="155"/>
      <c r="C229" s="37" t="s">
        <v>5</v>
      </c>
      <c r="D229" s="37"/>
      <c r="E229" s="37"/>
      <c r="F229" s="37">
        <f>SUM(F216:F228)</f>
        <v>11955.567999999999</v>
      </c>
      <c r="G229" s="37">
        <f t="shared" ref="G229:Q229" si="24">SUM(G216:G228)</f>
        <v>11587.244000000001</v>
      </c>
      <c r="H229" s="37">
        <f t="shared" si="24"/>
        <v>0</v>
      </c>
      <c r="I229" s="37">
        <f t="shared" si="24"/>
        <v>0</v>
      </c>
      <c r="J229" s="37">
        <f t="shared" si="24"/>
        <v>0</v>
      </c>
      <c r="K229" s="37">
        <f t="shared" si="24"/>
        <v>0</v>
      </c>
      <c r="L229" s="37">
        <f t="shared" si="24"/>
        <v>11955.567999999999</v>
      </c>
      <c r="M229" s="37">
        <f t="shared" si="24"/>
        <v>11587.244000000001</v>
      </c>
      <c r="N229" s="37">
        <f t="shared" si="24"/>
        <v>0</v>
      </c>
      <c r="O229" s="37">
        <f t="shared" si="24"/>
        <v>0</v>
      </c>
      <c r="P229" s="37">
        <f t="shared" si="24"/>
        <v>0</v>
      </c>
      <c r="Q229" s="37">
        <f t="shared" si="24"/>
        <v>0</v>
      </c>
      <c r="R229" s="37"/>
      <c r="S229" s="36"/>
      <c r="T229" s="100"/>
    </row>
    <row r="230" spans="1:20" s="5" customFormat="1" ht="24.75" customHeight="1" x14ac:dyDescent="0.3">
      <c r="A230" s="211" t="s">
        <v>441</v>
      </c>
      <c r="B230" s="212"/>
      <c r="C230" s="212"/>
      <c r="D230" s="212"/>
      <c r="E230" s="212"/>
      <c r="F230" s="212"/>
      <c r="G230" s="212"/>
      <c r="H230" s="212"/>
      <c r="I230" s="212"/>
      <c r="J230" s="212"/>
      <c r="K230" s="212"/>
      <c r="L230" s="212"/>
      <c r="M230" s="212"/>
      <c r="N230" s="212"/>
      <c r="O230" s="212"/>
      <c r="P230" s="212"/>
      <c r="Q230" s="212"/>
      <c r="R230" s="212"/>
      <c r="S230" s="213"/>
      <c r="T230" s="100"/>
    </row>
    <row r="231" spans="1:20" s="5" customFormat="1" ht="173.25" customHeight="1" x14ac:dyDescent="0.3">
      <c r="A231" s="148"/>
      <c r="B231" s="159">
        <v>1</v>
      </c>
      <c r="C231" s="149" t="s">
        <v>310</v>
      </c>
      <c r="D231" s="59" t="s">
        <v>21</v>
      </c>
      <c r="E231" s="59" t="s">
        <v>42</v>
      </c>
      <c r="F231" s="65">
        <v>203.1</v>
      </c>
      <c r="G231" s="38">
        <v>97.25</v>
      </c>
      <c r="H231" s="64">
        <v>0</v>
      </c>
      <c r="I231" s="46"/>
      <c r="J231" s="64">
        <v>50</v>
      </c>
      <c r="K231" s="46">
        <v>50</v>
      </c>
      <c r="L231" s="65">
        <v>153.1</v>
      </c>
      <c r="M231" s="38">
        <v>47.25</v>
      </c>
      <c r="N231" s="64">
        <v>0</v>
      </c>
      <c r="O231" s="46"/>
      <c r="P231" s="64">
        <v>0</v>
      </c>
      <c r="Q231" s="46"/>
      <c r="R231" s="59" t="s">
        <v>49</v>
      </c>
      <c r="S231" s="199" t="s">
        <v>594</v>
      </c>
      <c r="T231" s="100"/>
    </row>
    <row r="232" spans="1:20" s="5" customFormat="1" ht="39" customHeight="1" x14ac:dyDescent="0.3">
      <c r="A232" s="148"/>
      <c r="B232" s="159">
        <v>2</v>
      </c>
      <c r="C232" s="150" t="s">
        <v>198</v>
      </c>
      <c r="D232" s="59" t="s">
        <v>21</v>
      </c>
      <c r="E232" s="59" t="s">
        <v>42</v>
      </c>
      <c r="F232" s="69">
        <v>18</v>
      </c>
      <c r="G232" s="59"/>
      <c r="H232" s="64">
        <v>0</v>
      </c>
      <c r="I232" s="46"/>
      <c r="J232" s="64">
        <v>0</v>
      </c>
      <c r="K232" s="46"/>
      <c r="L232" s="141">
        <v>18</v>
      </c>
      <c r="M232" s="151"/>
      <c r="N232" s="64">
        <v>0</v>
      </c>
      <c r="O232" s="46"/>
      <c r="P232" s="64">
        <v>0</v>
      </c>
      <c r="Q232" s="46"/>
      <c r="R232" s="35" t="s">
        <v>49</v>
      </c>
      <c r="S232" s="188" t="s">
        <v>314</v>
      </c>
      <c r="T232" s="200" t="s">
        <v>595</v>
      </c>
    </row>
    <row r="233" spans="1:20" s="5" customFormat="1" ht="77.25" customHeight="1" x14ac:dyDescent="0.3">
      <c r="A233" s="148"/>
      <c r="B233" s="159">
        <v>3</v>
      </c>
      <c r="C233" s="150" t="s">
        <v>311</v>
      </c>
      <c r="D233" s="59" t="s">
        <v>21</v>
      </c>
      <c r="E233" s="59" t="s">
        <v>42</v>
      </c>
      <c r="F233" s="69">
        <v>43.8</v>
      </c>
      <c r="G233" s="59">
        <v>17.52</v>
      </c>
      <c r="H233" s="64">
        <v>0</v>
      </c>
      <c r="I233" s="46"/>
      <c r="J233" s="64">
        <v>0</v>
      </c>
      <c r="K233" s="46"/>
      <c r="L233" s="141">
        <v>43.8</v>
      </c>
      <c r="M233" s="151">
        <v>17.52</v>
      </c>
      <c r="N233" s="64">
        <v>0</v>
      </c>
      <c r="O233" s="46"/>
      <c r="P233" s="64">
        <v>0</v>
      </c>
      <c r="Q233" s="46"/>
      <c r="R233" s="35" t="s">
        <v>49</v>
      </c>
      <c r="S233" s="169" t="s">
        <v>596</v>
      </c>
      <c r="T233" s="100"/>
    </row>
    <row r="234" spans="1:20" s="5" customFormat="1" ht="71.25" customHeight="1" x14ac:dyDescent="0.3">
      <c r="A234" s="152"/>
      <c r="B234" s="159">
        <v>4</v>
      </c>
      <c r="C234" s="150" t="s">
        <v>312</v>
      </c>
      <c r="D234" s="59" t="s">
        <v>21</v>
      </c>
      <c r="E234" s="59" t="s">
        <v>42</v>
      </c>
      <c r="F234" s="64">
        <v>35</v>
      </c>
      <c r="G234" s="46">
        <v>35</v>
      </c>
      <c r="H234" s="64">
        <v>0</v>
      </c>
      <c r="I234" s="46"/>
      <c r="J234" s="64">
        <v>0</v>
      </c>
      <c r="K234" s="46"/>
      <c r="L234" s="64">
        <v>35</v>
      </c>
      <c r="M234" s="46">
        <v>35</v>
      </c>
      <c r="N234" s="64">
        <v>0</v>
      </c>
      <c r="O234" s="46"/>
      <c r="P234" s="64">
        <v>0</v>
      </c>
      <c r="Q234" s="46"/>
      <c r="R234" s="35" t="s">
        <v>315</v>
      </c>
      <c r="S234" s="188" t="s">
        <v>316</v>
      </c>
      <c r="T234" s="100"/>
    </row>
    <row r="235" spans="1:20" s="5" customFormat="1" ht="70.5" customHeight="1" x14ac:dyDescent="0.3">
      <c r="A235" s="152"/>
      <c r="B235" s="159">
        <v>5</v>
      </c>
      <c r="C235" s="150" t="s">
        <v>313</v>
      </c>
      <c r="D235" s="59" t="s">
        <v>21</v>
      </c>
      <c r="E235" s="59" t="s">
        <v>42</v>
      </c>
      <c r="F235" s="64">
        <v>0</v>
      </c>
      <c r="G235" s="46"/>
      <c r="H235" s="64">
        <v>0</v>
      </c>
      <c r="I235" s="46"/>
      <c r="J235" s="64">
        <v>0</v>
      </c>
      <c r="K235" s="46"/>
      <c r="L235" s="64">
        <v>0</v>
      </c>
      <c r="M235" s="46"/>
      <c r="N235" s="64">
        <v>0</v>
      </c>
      <c r="O235" s="46"/>
      <c r="P235" s="64">
        <v>0</v>
      </c>
      <c r="Q235" s="46"/>
      <c r="R235" s="35" t="s">
        <v>317</v>
      </c>
      <c r="S235" s="188" t="s">
        <v>318</v>
      </c>
      <c r="T235" s="100"/>
    </row>
    <row r="236" spans="1:20" s="5" customFormat="1" ht="93" customHeight="1" x14ac:dyDescent="0.3">
      <c r="A236" s="153"/>
      <c r="B236" s="159">
        <v>6</v>
      </c>
      <c r="C236" s="59" t="s">
        <v>241</v>
      </c>
      <c r="D236" s="59" t="s">
        <v>21</v>
      </c>
      <c r="E236" s="59" t="s">
        <v>214</v>
      </c>
      <c r="F236" s="64">
        <v>0</v>
      </c>
      <c r="G236" s="46"/>
      <c r="H236" s="64">
        <v>0</v>
      </c>
      <c r="I236" s="46"/>
      <c r="J236" s="64">
        <v>0</v>
      </c>
      <c r="K236" s="46"/>
      <c r="L236" s="64">
        <v>0</v>
      </c>
      <c r="M236" s="46"/>
      <c r="N236" s="64">
        <v>0</v>
      </c>
      <c r="O236" s="46"/>
      <c r="P236" s="64">
        <v>0</v>
      </c>
      <c r="Q236" s="46"/>
      <c r="R236" s="35" t="s">
        <v>219</v>
      </c>
      <c r="S236" s="188" t="s">
        <v>259</v>
      </c>
      <c r="T236" s="190" t="s">
        <v>555</v>
      </c>
    </row>
    <row r="237" spans="1:20" s="5" customFormat="1" ht="62.4" x14ac:dyDescent="0.3">
      <c r="A237" s="153"/>
      <c r="B237" s="159">
        <v>7</v>
      </c>
      <c r="C237" s="59" t="s">
        <v>210</v>
      </c>
      <c r="D237" s="59" t="s">
        <v>21</v>
      </c>
      <c r="E237" s="59" t="s">
        <v>214</v>
      </c>
      <c r="F237" s="64">
        <v>0</v>
      </c>
      <c r="G237" s="46"/>
      <c r="H237" s="64">
        <v>0</v>
      </c>
      <c r="I237" s="46"/>
      <c r="J237" s="64">
        <v>0</v>
      </c>
      <c r="K237" s="46"/>
      <c r="L237" s="64">
        <v>0</v>
      </c>
      <c r="M237" s="46"/>
      <c r="N237" s="64">
        <v>0</v>
      </c>
      <c r="O237" s="46"/>
      <c r="P237" s="64">
        <v>0</v>
      </c>
      <c r="Q237" s="46"/>
      <c r="R237" s="35" t="s">
        <v>218</v>
      </c>
      <c r="S237" s="188" t="s">
        <v>215</v>
      </c>
      <c r="T237" s="190" t="s">
        <v>556</v>
      </c>
    </row>
    <row r="238" spans="1:20" s="5" customFormat="1" ht="62.4" x14ac:dyDescent="0.3">
      <c r="A238" s="153"/>
      <c r="B238" s="159">
        <v>8</v>
      </c>
      <c r="C238" s="59" t="s">
        <v>211</v>
      </c>
      <c r="D238" s="59" t="s">
        <v>21</v>
      </c>
      <c r="E238" s="59" t="s">
        <v>214</v>
      </c>
      <c r="F238" s="64">
        <v>0</v>
      </c>
      <c r="G238" s="46"/>
      <c r="H238" s="64">
        <v>0</v>
      </c>
      <c r="I238" s="46"/>
      <c r="J238" s="64">
        <v>0</v>
      </c>
      <c r="K238" s="46"/>
      <c r="L238" s="64">
        <v>0</v>
      </c>
      <c r="M238" s="46"/>
      <c r="N238" s="64">
        <v>0</v>
      </c>
      <c r="O238" s="46"/>
      <c r="P238" s="64">
        <v>0</v>
      </c>
      <c r="Q238" s="46"/>
      <c r="R238" s="35" t="s">
        <v>216</v>
      </c>
      <c r="S238" s="188" t="s">
        <v>215</v>
      </c>
      <c r="T238" s="190" t="s">
        <v>557</v>
      </c>
    </row>
    <row r="239" spans="1:20" s="5" customFormat="1" ht="62.4" x14ac:dyDescent="0.3">
      <c r="A239" s="153"/>
      <c r="B239" s="159">
        <v>9</v>
      </c>
      <c r="C239" s="59" t="s">
        <v>212</v>
      </c>
      <c r="D239" s="59" t="s">
        <v>21</v>
      </c>
      <c r="E239" s="59" t="s">
        <v>214</v>
      </c>
      <c r="F239" s="64">
        <v>0</v>
      </c>
      <c r="G239" s="46"/>
      <c r="H239" s="64">
        <v>0</v>
      </c>
      <c r="I239" s="46"/>
      <c r="J239" s="64">
        <v>0</v>
      </c>
      <c r="K239" s="46"/>
      <c r="L239" s="64">
        <v>0</v>
      </c>
      <c r="M239" s="46"/>
      <c r="N239" s="64">
        <v>0</v>
      </c>
      <c r="O239" s="46"/>
      <c r="P239" s="64">
        <v>0</v>
      </c>
      <c r="Q239" s="46"/>
      <c r="R239" s="35" t="s">
        <v>217</v>
      </c>
      <c r="S239" s="188">
        <v>1000</v>
      </c>
      <c r="T239" s="190" t="s">
        <v>558</v>
      </c>
    </row>
    <row r="240" spans="1:20" s="5" customFormat="1" ht="104.25" customHeight="1" x14ac:dyDescent="0.3">
      <c r="A240" s="153"/>
      <c r="B240" s="159">
        <v>10</v>
      </c>
      <c r="C240" s="59" t="s">
        <v>213</v>
      </c>
      <c r="D240" s="59" t="s">
        <v>21</v>
      </c>
      <c r="E240" s="59" t="s">
        <v>214</v>
      </c>
      <c r="F240" s="64">
        <v>0</v>
      </c>
      <c r="G240" s="46"/>
      <c r="H240" s="64">
        <v>0</v>
      </c>
      <c r="I240" s="46"/>
      <c r="J240" s="64">
        <v>0</v>
      </c>
      <c r="K240" s="46"/>
      <c r="L240" s="64">
        <v>0</v>
      </c>
      <c r="M240" s="46"/>
      <c r="N240" s="64">
        <v>0</v>
      </c>
      <c r="O240" s="46"/>
      <c r="P240" s="64">
        <v>0</v>
      </c>
      <c r="Q240" s="46"/>
      <c r="R240" s="35" t="s">
        <v>216</v>
      </c>
      <c r="S240" s="188" t="s">
        <v>215</v>
      </c>
      <c r="T240" s="190" t="s">
        <v>559</v>
      </c>
    </row>
    <row r="241" spans="1:20" s="5" customFormat="1" ht="25.5" customHeight="1" x14ac:dyDescent="0.3">
      <c r="A241" s="101"/>
      <c r="B241" s="155"/>
      <c r="C241" s="37" t="s">
        <v>5</v>
      </c>
      <c r="D241" s="37"/>
      <c r="E241" s="37"/>
      <c r="F241" s="37">
        <f>SUM(F231:F240)</f>
        <v>299.89999999999998</v>
      </c>
      <c r="G241" s="37">
        <f>SUM(G231:G240)</f>
        <v>149.76999999999998</v>
      </c>
      <c r="H241" s="37">
        <f t="shared" ref="H241:Q241" si="25">SUM(H231:H240)</f>
        <v>0</v>
      </c>
      <c r="I241" s="37">
        <f t="shared" si="25"/>
        <v>0</v>
      </c>
      <c r="J241" s="37">
        <f t="shared" si="25"/>
        <v>50</v>
      </c>
      <c r="K241" s="37">
        <f t="shared" si="25"/>
        <v>50</v>
      </c>
      <c r="L241" s="37">
        <f t="shared" si="25"/>
        <v>249.89999999999998</v>
      </c>
      <c r="M241" s="37">
        <f t="shared" si="25"/>
        <v>99.77</v>
      </c>
      <c r="N241" s="37">
        <f t="shared" si="25"/>
        <v>0</v>
      </c>
      <c r="O241" s="37">
        <f t="shared" si="25"/>
        <v>0</v>
      </c>
      <c r="P241" s="37">
        <f t="shared" si="25"/>
        <v>0</v>
      </c>
      <c r="Q241" s="37">
        <f t="shared" si="25"/>
        <v>0</v>
      </c>
      <c r="R241" s="37"/>
      <c r="S241" s="36"/>
      <c r="T241" s="100"/>
    </row>
    <row r="242" spans="1:20" s="45" customFormat="1" ht="30.75" customHeight="1" x14ac:dyDescent="0.3">
      <c r="A242" s="211" t="s">
        <v>440</v>
      </c>
      <c r="B242" s="212"/>
      <c r="C242" s="212"/>
      <c r="D242" s="212"/>
      <c r="E242" s="212"/>
      <c r="F242" s="212"/>
      <c r="G242" s="212"/>
      <c r="H242" s="212"/>
      <c r="I242" s="212"/>
      <c r="J242" s="212"/>
      <c r="K242" s="212"/>
      <c r="L242" s="212"/>
      <c r="M242" s="212"/>
      <c r="N242" s="212"/>
      <c r="O242" s="212"/>
      <c r="P242" s="212"/>
      <c r="Q242" s="212"/>
      <c r="R242" s="212"/>
      <c r="S242" s="213"/>
      <c r="T242" s="98"/>
    </row>
    <row r="243" spans="1:20" s="40" customFormat="1" ht="71.25" customHeight="1" x14ac:dyDescent="0.3">
      <c r="A243" s="234"/>
      <c r="B243" s="36" t="s">
        <v>33</v>
      </c>
      <c r="C243" s="150" t="s">
        <v>319</v>
      </c>
      <c r="D243" s="35" t="s">
        <v>21</v>
      </c>
      <c r="E243" s="150" t="s">
        <v>22</v>
      </c>
      <c r="F243" s="63">
        <v>0</v>
      </c>
      <c r="G243" s="35"/>
      <c r="H243" s="63">
        <v>0</v>
      </c>
      <c r="I243" s="35"/>
      <c r="J243" s="63">
        <v>0</v>
      </c>
      <c r="K243" s="35"/>
      <c r="L243" s="63">
        <v>0</v>
      </c>
      <c r="M243" s="35"/>
      <c r="N243" s="63">
        <v>0</v>
      </c>
      <c r="O243" s="35"/>
      <c r="P243" s="63">
        <v>0</v>
      </c>
      <c r="Q243" s="35"/>
      <c r="R243" s="35" t="s">
        <v>34</v>
      </c>
      <c r="S243" s="36">
        <v>1</v>
      </c>
      <c r="T243" s="104"/>
    </row>
    <row r="244" spans="1:20" s="5" customFormat="1" ht="89.25" customHeight="1" x14ac:dyDescent="0.3">
      <c r="A244" s="235"/>
      <c r="B244" s="36" t="s">
        <v>26</v>
      </c>
      <c r="C244" s="150" t="s">
        <v>320</v>
      </c>
      <c r="D244" s="35" t="s">
        <v>21</v>
      </c>
      <c r="E244" s="150" t="s">
        <v>22</v>
      </c>
      <c r="F244" s="63">
        <v>0</v>
      </c>
      <c r="G244" s="35"/>
      <c r="H244" s="63">
        <v>0</v>
      </c>
      <c r="I244" s="35"/>
      <c r="J244" s="63">
        <v>0</v>
      </c>
      <c r="K244" s="35"/>
      <c r="L244" s="63">
        <v>0</v>
      </c>
      <c r="M244" s="35"/>
      <c r="N244" s="63">
        <v>0</v>
      </c>
      <c r="O244" s="35"/>
      <c r="P244" s="63">
        <v>0</v>
      </c>
      <c r="Q244" s="35"/>
      <c r="R244" s="35" t="s">
        <v>115</v>
      </c>
      <c r="S244" s="36">
        <v>1</v>
      </c>
      <c r="T244" s="100"/>
    </row>
    <row r="245" spans="1:20" s="5" customFormat="1" ht="99.75" customHeight="1" x14ac:dyDescent="0.3">
      <c r="A245" s="235"/>
      <c r="B245" s="36" t="s">
        <v>25</v>
      </c>
      <c r="C245" s="150" t="s">
        <v>321</v>
      </c>
      <c r="D245" s="35" t="s">
        <v>21</v>
      </c>
      <c r="E245" s="150" t="s">
        <v>22</v>
      </c>
      <c r="F245" s="63">
        <v>0</v>
      </c>
      <c r="G245" s="35"/>
      <c r="H245" s="63">
        <v>0</v>
      </c>
      <c r="I245" s="35"/>
      <c r="J245" s="63">
        <v>0</v>
      </c>
      <c r="K245" s="35"/>
      <c r="L245" s="63">
        <v>0</v>
      </c>
      <c r="M245" s="35"/>
      <c r="N245" s="63">
        <v>0</v>
      </c>
      <c r="O245" s="35"/>
      <c r="P245" s="63">
        <v>0</v>
      </c>
      <c r="Q245" s="35"/>
      <c r="R245" s="116" t="s">
        <v>321</v>
      </c>
      <c r="S245" s="176">
        <v>1</v>
      </c>
      <c r="T245" s="100"/>
    </row>
    <row r="246" spans="1:20" s="5" customFormat="1" ht="110.4" x14ac:dyDescent="0.3">
      <c r="A246" s="236"/>
      <c r="B246" s="36" t="s">
        <v>67</v>
      </c>
      <c r="C246" s="150" t="s">
        <v>322</v>
      </c>
      <c r="D246" s="35" t="s">
        <v>21</v>
      </c>
      <c r="E246" s="104" t="s">
        <v>323</v>
      </c>
      <c r="F246" s="63">
        <v>0</v>
      </c>
      <c r="G246" s="35"/>
      <c r="H246" s="63">
        <v>0</v>
      </c>
      <c r="I246" s="35"/>
      <c r="J246" s="63">
        <v>0</v>
      </c>
      <c r="K246" s="35"/>
      <c r="L246" s="63">
        <v>0</v>
      </c>
      <c r="M246" s="35"/>
      <c r="N246" s="63">
        <v>0</v>
      </c>
      <c r="O246" s="35"/>
      <c r="P246" s="63">
        <v>0</v>
      </c>
      <c r="Q246" s="35"/>
      <c r="R246" s="91" t="s">
        <v>324</v>
      </c>
      <c r="S246" s="176">
        <v>1</v>
      </c>
      <c r="T246" s="100"/>
    </row>
    <row r="247" spans="1:20" s="5" customFormat="1" x14ac:dyDescent="0.3">
      <c r="A247" s="101"/>
      <c r="B247" s="155"/>
      <c r="C247" s="37" t="s">
        <v>5</v>
      </c>
      <c r="D247" s="37"/>
      <c r="E247" s="37"/>
      <c r="F247" s="37">
        <f>SUM(F243:F246)</f>
        <v>0</v>
      </c>
      <c r="G247" s="37">
        <f t="shared" ref="G247:Q247" si="26">SUM(G243:G246)</f>
        <v>0</v>
      </c>
      <c r="H247" s="37">
        <f t="shared" si="26"/>
        <v>0</v>
      </c>
      <c r="I247" s="37">
        <f t="shared" si="26"/>
        <v>0</v>
      </c>
      <c r="J247" s="37">
        <f t="shared" si="26"/>
        <v>0</v>
      </c>
      <c r="K247" s="37">
        <f t="shared" si="26"/>
        <v>0</v>
      </c>
      <c r="L247" s="37">
        <f t="shared" si="26"/>
        <v>0</v>
      </c>
      <c r="M247" s="37">
        <f t="shared" si="26"/>
        <v>0</v>
      </c>
      <c r="N247" s="37">
        <f t="shared" si="26"/>
        <v>0</v>
      </c>
      <c r="O247" s="37">
        <f t="shared" si="26"/>
        <v>0</v>
      </c>
      <c r="P247" s="37">
        <f t="shared" si="26"/>
        <v>0</v>
      </c>
      <c r="Q247" s="37">
        <f t="shared" si="26"/>
        <v>0</v>
      </c>
      <c r="R247" s="37"/>
      <c r="S247" s="36"/>
      <c r="T247" s="100"/>
    </row>
    <row r="248" spans="1:20" s="5" customFormat="1" ht="23.25" customHeight="1" x14ac:dyDescent="0.3">
      <c r="A248" s="243" t="s">
        <v>20</v>
      </c>
      <c r="B248" s="244"/>
      <c r="C248" s="244"/>
      <c r="D248" s="244"/>
      <c r="E248" s="244"/>
      <c r="F248" s="244"/>
      <c r="G248" s="244"/>
      <c r="H248" s="244"/>
      <c r="I248" s="244"/>
      <c r="J248" s="244"/>
      <c r="K248" s="244"/>
      <c r="L248" s="244"/>
      <c r="M248" s="244"/>
      <c r="N248" s="244"/>
      <c r="O248" s="244"/>
      <c r="P248" s="244"/>
      <c r="Q248" s="244"/>
      <c r="R248" s="244"/>
      <c r="S248" s="245"/>
      <c r="T248" s="100"/>
    </row>
    <row r="249" spans="1:20" s="47" customFormat="1" ht="29.25" customHeight="1" x14ac:dyDescent="0.3">
      <c r="A249" s="211" t="s">
        <v>439</v>
      </c>
      <c r="B249" s="212"/>
      <c r="C249" s="212"/>
      <c r="D249" s="212"/>
      <c r="E249" s="212"/>
      <c r="F249" s="212"/>
      <c r="G249" s="212"/>
      <c r="H249" s="212"/>
      <c r="I249" s="212"/>
      <c r="J249" s="212"/>
      <c r="K249" s="212"/>
      <c r="L249" s="212"/>
      <c r="M249" s="212"/>
      <c r="N249" s="212"/>
      <c r="O249" s="212"/>
      <c r="P249" s="212"/>
      <c r="Q249" s="212"/>
      <c r="R249" s="212"/>
      <c r="S249" s="213"/>
      <c r="T249" s="130"/>
    </row>
    <row r="250" spans="1:20" s="5" customFormat="1" ht="133.5" customHeight="1" x14ac:dyDescent="0.3">
      <c r="A250" s="154"/>
      <c r="B250" s="36">
        <v>1</v>
      </c>
      <c r="C250" s="35" t="s">
        <v>519</v>
      </c>
      <c r="D250" s="35" t="s">
        <v>21</v>
      </c>
      <c r="E250" s="35" t="s">
        <v>266</v>
      </c>
      <c r="F250" s="63">
        <v>2653</v>
      </c>
      <c r="G250" s="35">
        <v>2377.1660000000002</v>
      </c>
      <c r="H250" s="63">
        <v>0</v>
      </c>
      <c r="I250" s="35"/>
      <c r="J250" s="63">
        <v>2380</v>
      </c>
      <c r="K250" s="35">
        <v>2377.1660000000002</v>
      </c>
      <c r="L250" s="63">
        <v>273</v>
      </c>
      <c r="M250" s="35"/>
      <c r="N250" s="63">
        <v>0</v>
      </c>
      <c r="O250" s="35"/>
      <c r="P250" s="63">
        <v>0</v>
      </c>
      <c r="Q250" s="35"/>
      <c r="R250" s="35" t="s">
        <v>325</v>
      </c>
      <c r="S250" s="36">
        <v>4</v>
      </c>
      <c r="T250" s="201" t="s">
        <v>614</v>
      </c>
    </row>
    <row r="251" spans="1:20" s="5" customFormat="1" ht="106.95" customHeight="1" x14ac:dyDescent="0.3">
      <c r="A251" s="154"/>
      <c r="B251" s="195">
        <v>2</v>
      </c>
      <c r="C251" s="149" t="s">
        <v>613</v>
      </c>
      <c r="D251" s="35" t="s">
        <v>21</v>
      </c>
      <c r="E251" s="35" t="s">
        <v>266</v>
      </c>
      <c r="F251" s="63">
        <v>2546.41</v>
      </c>
      <c r="G251" s="35"/>
      <c r="H251" s="63">
        <v>0</v>
      </c>
      <c r="I251" s="35"/>
      <c r="J251" s="63">
        <v>2546.41</v>
      </c>
      <c r="K251" s="35"/>
      <c r="L251" s="63">
        <v>0</v>
      </c>
      <c r="M251" s="35"/>
      <c r="N251" s="63">
        <v>0</v>
      </c>
      <c r="O251" s="35"/>
      <c r="P251" s="63">
        <v>0</v>
      </c>
      <c r="Q251" s="35"/>
      <c r="R251" s="59" t="s">
        <v>581</v>
      </c>
      <c r="S251" s="159" t="s">
        <v>582</v>
      </c>
      <c r="T251" s="100" t="s">
        <v>615</v>
      </c>
    </row>
    <row r="252" spans="1:20" s="5" customFormat="1" ht="20.25" customHeight="1" x14ac:dyDescent="0.3">
      <c r="A252" s="101"/>
      <c r="B252" s="155"/>
      <c r="C252" s="37" t="s">
        <v>5</v>
      </c>
      <c r="D252" s="37"/>
      <c r="E252" s="37"/>
      <c r="F252" s="37">
        <f>SUM(F250:F251)</f>
        <v>5199.41</v>
      </c>
      <c r="G252" s="37">
        <f t="shared" ref="G252:Q252" si="27">SUM(G250:G251)</f>
        <v>2377.1660000000002</v>
      </c>
      <c r="H252" s="37">
        <f t="shared" si="27"/>
        <v>0</v>
      </c>
      <c r="I252" s="37">
        <f t="shared" si="27"/>
        <v>0</v>
      </c>
      <c r="J252" s="37">
        <f t="shared" si="27"/>
        <v>4926.41</v>
      </c>
      <c r="K252" s="37">
        <f t="shared" si="27"/>
        <v>2377.1660000000002</v>
      </c>
      <c r="L252" s="37">
        <f t="shared" si="27"/>
        <v>273</v>
      </c>
      <c r="M252" s="37">
        <f t="shared" si="27"/>
        <v>0</v>
      </c>
      <c r="N252" s="37">
        <f t="shared" si="27"/>
        <v>0</v>
      </c>
      <c r="O252" s="37">
        <f t="shared" si="27"/>
        <v>0</v>
      </c>
      <c r="P252" s="37">
        <f t="shared" si="27"/>
        <v>0</v>
      </c>
      <c r="Q252" s="37">
        <f t="shared" si="27"/>
        <v>0</v>
      </c>
      <c r="R252" s="37"/>
      <c r="S252" s="36"/>
      <c r="T252" s="100"/>
    </row>
    <row r="253" spans="1:20" s="5" customFormat="1" ht="27.75" customHeight="1" x14ac:dyDescent="0.3">
      <c r="A253" s="101"/>
      <c r="B253" s="155"/>
      <c r="C253" s="37" t="s">
        <v>114</v>
      </c>
      <c r="D253" s="37"/>
      <c r="E253" s="37"/>
      <c r="F253" s="85">
        <f t="shared" ref="F253:Q253" si="28">F252+F247+F241+F229+F214+F209+F186+F165+F155+F151+F105+F77+F51+F36+F28+F17+F14</f>
        <v>61855.792999999998</v>
      </c>
      <c r="G253" s="85">
        <f t="shared" si="28"/>
        <v>42995.828999999998</v>
      </c>
      <c r="H253" s="85">
        <f t="shared" si="28"/>
        <v>18495.985000000001</v>
      </c>
      <c r="I253" s="85">
        <f t="shared" si="28"/>
        <v>18265.597000000002</v>
      </c>
      <c r="J253" s="85">
        <f t="shared" si="28"/>
        <v>7617.5959999999995</v>
      </c>
      <c r="K253" s="85">
        <f t="shared" si="28"/>
        <v>4680.5689999999995</v>
      </c>
      <c r="L253" s="85">
        <f t="shared" si="28"/>
        <v>35704.212</v>
      </c>
      <c r="M253" s="85">
        <f t="shared" si="28"/>
        <v>20049.672999999999</v>
      </c>
      <c r="N253" s="85">
        <f t="shared" si="28"/>
        <v>0</v>
      </c>
      <c r="O253" s="85">
        <f t="shared" si="28"/>
        <v>0</v>
      </c>
      <c r="P253" s="85">
        <f t="shared" si="28"/>
        <v>38</v>
      </c>
      <c r="Q253" s="85">
        <f t="shared" si="28"/>
        <v>0</v>
      </c>
      <c r="R253" s="37"/>
      <c r="S253" s="155"/>
      <c r="T253" s="100"/>
    </row>
    <row r="254" spans="1:20" s="5" customFormat="1" x14ac:dyDescent="0.3">
      <c r="A254" s="41"/>
      <c r="B254" s="161"/>
      <c r="C254" s="42"/>
      <c r="D254" s="42"/>
      <c r="E254" s="42"/>
      <c r="F254" s="43"/>
      <c r="G254" s="43"/>
      <c r="H254" s="43"/>
      <c r="I254" s="43"/>
      <c r="J254" s="43"/>
      <c r="K254" s="43"/>
      <c r="L254" s="43"/>
      <c r="M254" s="43"/>
      <c r="N254" s="43"/>
      <c r="O254" s="43"/>
      <c r="P254" s="43"/>
      <c r="Q254" s="43"/>
      <c r="R254" s="42"/>
      <c r="S254" s="161"/>
      <c r="T254" s="4"/>
    </row>
    <row r="255" spans="1:20" s="5" customFormat="1" x14ac:dyDescent="0.3">
      <c r="A255" s="41"/>
      <c r="B255" s="161"/>
      <c r="C255" s="42"/>
      <c r="D255" s="42"/>
      <c r="E255" s="42"/>
      <c r="F255" s="43"/>
      <c r="G255" s="43"/>
      <c r="H255" s="43"/>
      <c r="I255" s="43"/>
      <c r="J255" s="43"/>
      <c r="K255" s="43"/>
      <c r="L255" s="43"/>
      <c r="M255" s="43"/>
      <c r="N255" s="43"/>
      <c r="O255" s="43"/>
      <c r="P255" s="43"/>
      <c r="Q255" s="43"/>
      <c r="R255" s="42"/>
      <c r="S255" s="161"/>
      <c r="T255" s="4"/>
    </row>
    <row r="256" spans="1:20" s="5" customFormat="1" x14ac:dyDescent="0.3">
      <c r="A256" s="41"/>
      <c r="B256" s="161"/>
      <c r="C256" s="42"/>
      <c r="D256" s="42"/>
      <c r="E256" s="42"/>
      <c r="F256" s="43"/>
      <c r="G256" s="43"/>
      <c r="H256" s="43"/>
      <c r="I256" s="43"/>
      <c r="J256" s="43"/>
      <c r="K256" s="43"/>
      <c r="L256" s="43"/>
      <c r="M256" s="43"/>
      <c r="N256" s="43"/>
      <c r="O256" s="43"/>
      <c r="P256" s="43"/>
      <c r="Q256" s="43"/>
      <c r="R256" s="42"/>
      <c r="S256" s="161"/>
      <c r="T256" s="4"/>
    </row>
    <row r="257" spans="1:20" s="5" customFormat="1" x14ac:dyDescent="0.3">
      <c r="A257" s="41"/>
      <c r="B257" s="161"/>
      <c r="C257" s="42"/>
      <c r="D257" s="42"/>
      <c r="E257" s="42"/>
      <c r="F257" s="43"/>
      <c r="G257" s="43"/>
      <c r="H257" s="43"/>
      <c r="I257" s="43"/>
      <c r="J257" s="43"/>
      <c r="K257" s="43"/>
      <c r="L257" s="43"/>
      <c r="M257" s="43"/>
      <c r="N257" s="43"/>
      <c r="O257" s="43"/>
      <c r="P257" s="43"/>
      <c r="Q257" s="43"/>
      <c r="R257" s="42"/>
      <c r="S257" s="161"/>
      <c r="T257" s="4"/>
    </row>
    <row r="258" spans="1:20" s="5" customFormat="1" x14ac:dyDescent="0.3">
      <c r="A258" s="41"/>
      <c r="B258" s="161"/>
      <c r="C258" s="42"/>
      <c r="D258" s="42"/>
      <c r="E258" s="42"/>
      <c r="F258" s="43"/>
      <c r="G258" s="43"/>
      <c r="H258" s="43"/>
      <c r="I258" s="43"/>
      <c r="J258" s="43"/>
      <c r="K258" s="43"/>
      <c r="L258" s="43"/>
      <c r="M258" s="43"/>
      <c r="N258" s="43"/>
      <c r="O258" s="43"/>
      <c r="P258" s="43"/>
      <c r="Q258" s="43"/>
      <c r="R258" s="42"/>
      <c r="S258" s="161"/>
      <c r="T258" s="4"/>
    </row>
    <row r="259" spans="1:20" s="5" customFormat="1" x14ac:dyDescent="0.3">
      <c r="A259" s="41"/>
      <c r="B259" s="161"/>
      <c r="C259" s="42"/>
      <c r="D259" s="42"/>
      <c r="E259" s="42"/>
      <c r="F259" s="43"/>
      <c r="G259" s="43"/>
      <c r="H259" s="43"/>
      <c r="I259" s="43"/>
      <c r="J259" s="43"/>
      <c r="K259" s="43"/>
      <c r="L259" s="43"/>
      <c r="M259" s="43"/>
      <c r="N259" s="43"/>
      <c r="O259" s="43"/>
      <c r="P259" s="43"/>
      <c r="Q259" s="43"/>
      <c r="R259" s="42"/>
      <c r="S259" s="161"/>
      <c r="T259" s="4"/>
    </row>
    <row r="260" spans="1:20" s="5" customFormat="1" x14ac:dyDescent="0.3">
      <c r="A260" s="41"/>
      <c r="B260" s="161"/>
      <c r="C260" s="42"/>
      <c r="D260" s="42"/>
      <c r="E260" s="42"/>
      <c r="F260" s="43"/>
      <c r="G260" s="43"/>
      <c r="H260" s="43"/>
      <c r="I260" s="43"/>
      <c r="J260" s="43"/>
      <c r="K260" s="43"/>
      <c r="L260" s="43"/>
      <c r="M260" s="43"/>
      <c r="N260" s="43"/>
      <c r="O260" s="43"/>
      <c r="P260" s="43"/>
      <c r="Q260" s="43"/>
      <c r="R260" s="42"/>
      <c r="S260" s="161"/>
      <c r="T260" s="4"/>
    </row>
    <row r="261" spans="1:20" s="5" customFormat="1" x14ac:dyDescent="0.3">
      <c r="A261" s="41"/>
      <c r="B261" s="161"/>
      <c r="C261" s="42"/>
      <c r="D261" s="42"/>
      <c r="E261" s="42"/>
      <c r="F261" s="43"/>
      <c r="G261" s="43"/>
      <c r="H261" s="43"/>
      <c r="I261" s="43"/>
      <c r="J261" s="43"/>
      <c r="K261" s="43"/>
      <c r="L261" s="43"/>
      <c r="M261" s="43"/>
      <c r="N261" s="43"/>
      <c r="O261" s="43"/>
      <c r="P261" s="43"/>
      <c r="Q261" s="43"/>
      <c r="R261" s="42"/>
      <c r="S261" s="161"/>
      <c r="T261" s="4"/>
    </row>
    <row r="262" spans="1:20" s="5" customFormat="1" x14ac:dyDescent="0.3">
      <c r="A262" s="41"/>
      <c r="B262" s="161"/>
      <c r="C262" s="42"/>
      <c r="D262" s="42"/>
      <c r="E262" s="42"/>
      <c r="F262" s="43"/>
      <c r="G262" s="43"/>
      <c r="H262" s="43"/>
      <c r="I262" s="43"/>
      <c r="J262" s="43"/>
      <c r="K262" s="43"/>
      <c r="L262" s="43"/>
      <c r="M262" s="43"/>
      <c r="N262" s="43"/>
      <c r="O262" s="43"/>
      <c r="P262" s="43"/>
      <c r="Q262" s="43"/>
      <c r="R262" s="42"/>
      <c r="S262" s="161"/>
      <c r="T262" s="4"/>
    </row>
    <row r="263" spans="1:20" s="5" customFormat="1" x14ac:dyDescent="0.3">
      <c r="A263" s="41"/>
      <c r="B263" s="161"/>
      <c r="C263" s="42"/>
      <c r="D263" s="42"/>
      <c r="E263" s="42"/>
      <c r="F263" s="43"/>
      <c r="G263" s="43"/>
      <c r="H263" s="43"/>
      <c r="I263" s="43"/>
      <c r="J263" s="43"/>
      <c r="K263" s="43"/>
      <c r="L263" s="43"/>
      <c r="M263" s="43"/>
      <c r="N263" s="43"/>
      <c r="O263" s="43"/>
      <c r="P263" s="43"/>
      <c r="Q263" s="43"/>
      <c r="R263" s="42"/>
      <c r="S263" s="161"/>
      <c r="T263" s="4"/>
    </row>
    <row r="264" spans="1:20" s="5" customFormat="1" x14ac:dyDescent="0.3">
      <c r="A264" s="41"/>
      <c r="B264" s="161"/>
      <c r="C264" s="42"/>
      <c r="D264" s="42"/>
      <c r="E264" s="42"/>
      <c r="F264" s="43"/>
      <c r="G264" s="43"/>
      <c r="H264" s="43"/>
      <c r="I264" s="43"/>
      <c r="J264" s="43"/>
      <c r="K264" s="43"/>
      <c r="L264" s="43"/>
      <c r="M264" s="43"/>
      <c r="N264" s="43"/>
      <c r="O264" s="43"/>
      <c r="P264" s="43"/>
      <c r="Q264" s="43"/>
      <c r="R264" s="42"/>
      <c r="S264" s="161"/>
      <c r="T264" s="4"/>
    </row>
    <row r="265" spans="1:20" s="5" customFormat="1" x14ac:dyDescent="0.3">
      <c r="A265" s="41"/>
      <c r="B265" s="161"/>
      <c r="C265" s="42"/>
      <c r="D265" s="42"/>
      <c r="E265" s="42"/>
      <c r="F265" s="43"/>
      <c r="G265" s="43"/>
      <c r="H265" s="43"/>
      <c r="I265" s="43"/>
      <c r="J265" s="43"/>
      <c r="K265" s="43"/>
      <c r="L265" s="43"/>
      <c r="M265" s="43"/>
      <c r="N265" s="43"/>
      <c r="O265" s="43"/>
      <c r="P265" s="43"/>
      <c r="Q265" s="43"/>
      <c r="R265" s="42"/>
      <c r="S265" s="161"/>
      <c r="T265" s="4"/>
    </row>
    <row r="266" spans="1:20" s="5" customFormat="1" x14ac:dyDescent="0.3">
      <c r="A266" s="41"/>
      <c r="B266" s="161"/>
      <c r="C266" s="42"/>
      <c r="D266" s="42"/>
      <c r="E266" s="42"/>
      <c r="F266" s="43"/>
      <c r="G266" s="43"/>
      <c r="H266" s="43"/>
      <c r="I266" s="43"/>
      <c r="J266" s="43"/>
      <c r="K266" s="43"/>
      <c r="L266" s="43"/>
      <c r="M266" s="43"/>
      <c r="N266" s="43"/>
      <c r="O266" s="43"/>
      <c r="P266" s="43"/>
      <c r="Q266" s="43"/>
      <c r="R266" s="42"/>
      <c r="S266" s="161"/>
      <c r="T266" s="4"/>
    </row>
    <row r="267" spans="1:20" s="5" customFormat="1" x14ac:dyDescent="0.3">
      <c r="A267" s="41"/>
      <c r="B267" s="161"/>
      <c r="C267" s="42"/>
      <c r="D267" s="42"/>
      <c r="E267" s="42"/>
      <c r="F267" s="43"/>
      <c r="G267" s="43"/>
      <c r="H267" s="43"/>
      <c r="I267" s="43"/>
      <c r="J267" s="43"/>
      <c r="K267" s="43"/>
      <c r="L267" s="43"/>
      <c r="M267" s="43"/>
      <c r="N267" s="43"/>
      <c r="O267" s="43"/>
      <c r="P267" s="43"/>
      <c r="Q267" s="43"/>
      <c r="R267" s="42"/>
      <c r="S267" s="161"/>
      <c r="T267" s="4"/>
    </row>
    <row r="268" spans="1:20" s="5" customFormat="1" x14ac:dyDescent="0.3">
      <c r="A268" s="41"/>
      <c r="B268" s="161"/>
      <c r="C268" s="42"/>
      <c r="D268" s="42"/>
      <c r="E268" s="42"/>
      <c r="F268" s="43"/>
      <c r="G268" s="43"/>
      <c r="H268" s="43"/>
      <c r="I268" s="43"/>
      <c r="J268" s="43"/>
      <c r="K268" s="43"/>
      <c r="L268" s="43"/>
      <c r="M268" s="43"/>
      <c r="N268" s="43"/>
      <c r="O268" s="43"/>
      <c r="P268" s="43"/>
      <c r="Q268" s="43"/>
      <c r="R268" s="42"/>
      <c r="S268" s="161"/>
      <c r="T268" s="4"/>
    </row>
    <row r="269" spans="1:20" s="5" customFormat="1" x14ac:dyDescent="0.3">
      <c r="A269" s="41"/>
      <c r="B269" s="161"/>
      <c r="C269" s="42"/>
      <c r="D269" s="42"/>
      <c r="E269" s="42"/>
      <c r="F269" s="43"/>
      <c r="G269" s="43"/>
      <c r="H269" s="43"/>
      <c r="I269" s="43"/>
      <c r="J269" s="43"/>
      <c r="K269" s="43"/>
      <c r="L269" s="43"/>
      <c r="M269" s="43"/>
      <c r="N269" s="43"/>
      <c r="O269" s="43"/>
      <c r="P269" s="43"/>
      <c r="Q269" s="43"/>
      <c r="R269" s="42"/>
      <c r="S269" s="161"/>
      <c r="T269" s="4"/>
    </row>
    <row r="270" spans="1:20" s="5" customFormat="1" x14ac:dyDescent="0.3">
      <c r="A270" s="41"/>
      <c r="B270" s="161"/>
      <c r="C270" s="42"/>
      <c r="D270" s="42"/>
      <c r="E270" s="42"/>
      <c r="F270" s="43"/>
      <c r="G270" s="43"/>
      <c r="H270" s="43"/>
      <c r="I270" s="43"/>
      <c r="J270" s="43"/>
      <c r="K270" s="43"/>
      <c r="L270" s="43"/>
      <c r="M270" s="43"/>
      <c r="N270" s="43"/>
      <c r="O270" s="43"/>
      <c r="P270" s="43"/>
      <c r="Q270" s="43"/>
      <c r="R270" s="42"/>
      <c r="S270" s="161"/>
      <c r="T270" s="4"/>
    </row>
    <row r="271" spans="1:20" s="5" customFormat="1" x14ac:dyDescent="0.3">
      <c r="A271" s="41"/>
      <c r="B271" s="161"/>
      <c r="C271" s="42"/>
      <c r="D271" s="42"/>
      <c r="E271" s="42"/>
      <c r="F271" s="43"/>
      <c r="G271" s="43"/>
      <c r="H271" s="43"/>
      <c r="I271" s="43"/>
      <c r="J271" s="43"/>
      <c r="K271" s="43"/>
      <c r="L271" s="43"/>
      <c r="M271" s="43"/>
      <c r="N271" s="43"/>
      <c r="O271" s="43"/>
      <c r="P271" s="43"/>
      <c r="Q271" s="43"/>
      <c r="R271" s="42"/>
      <c r="S271" s="161"/>
      <c r="T271" s="4"/>
    </row>
    <row r="272" spans="1:20" s="5" customFormat="1" x14ac:dyDescent="0.3">
      <c r="A272" s="41"/>
      <c r="B272" s="161"/>
      <c r="C272" s="42"/>
      <c r="D272" s="42"/>
      <c r="E272" s="42"/>
      <c r="F272" s="43"/>
      <c r="G272" s="43"/>
      <c r="H272" s="43"/>
      <c r="I272" s="43"/>
      <c r="J272" s="43"/>
      <c r="K272" s="43"/>
      <c r="L272" s="43"/>
      <c r="M272" s="43"/>
      <c r="N272" s="43"/>
      <c r="O272" s="43"/>
      <c r="P272" s="43"/>
      <c r="Q272" s="43"/>
      <c r="R272" s="42"/>
      <c r="S272" s="161"/>
      <c r="T272" s="4"/>
    </row>
    <row r="273" spans="1:20" s="5" customFormat="1" x14ac:dyDescent="0.3">
      <c r="A273" s="41"/>
      <c r="B273" s="161"/>
      <c r="C273" s="42"/>
      <c r="D273" s="42"/>
      <c r="E273" s="42"/>
      <c r="F273" s="43"/>
      <c r="G273" s="43"/>
      <c r="H273" s="43"/>
      <c r="I273" s="43"/>
      <c r="J273" s="43"/>
      <c r="K273" s="43"/>
      <c r="L273" s="43"/>
      <c r="M273" s="43"/>
      <c r="N273" s="43"/>
      <c r="O273" s="43"/>
      <c r="P273" s="43"/>
      <c r="Q273" s="43"/>
      <c r="R273" s="42"/>
      <c r="S273" s="161"/>
      <c r="T273" s="4"/>
    </row>
    <row r="274" spans="1:20" s="5" customFormat="1" x14ac:dyDescent="0.3">
      <c r="A274" s="41"/>
      <c r="B274" s="161"/>
      <c r="C274" s="42"/>
      <c r="D274" s="42"/>
      <c r="E274" s="42"/>
      <c r="F274" s="43"/>
      <c r="G274" s="43"/>
      <c r="H274" s="43"/>
      <c r="I274" s="43"/>
      <c r="J274" s="43"/>
      <c r="K274" s="43"/>
      <c r="L274" s="43"/>
      <c r="M274" s="43"/>
      <c r="N274" s="43"/>
      <c r="O274" s="43"/>
      <c r="P274" s="43"/>
      <c r="Q274" s="43"/>
      <c r="R274" s="42"/>
      <c r="S274" s="161"/>
      <c r="T274" s="4"/>
    </row>
    <row r="275" spans="1:20" s="5" customFormat="1" x14ac:dyDescent="0.3">
      <c r="A275" s="41"/>
      <c r="B275" s="161"/>
      <c r="C275" s="42"/>
      <c r="D275" s="42"/>
      <c r="E275" s="42"/>
      <c r="F275" s="43"/>
      <c r="G275" s="43"/>
      <c r="H275" s="43"/>
      <c r="I275" s="43"/>
      <c r="J275" s="43"/>
      <c r="K275" s="43"/>
      <c r="L275" s="43"/>
      <c r="M275" s="43"/>
      <c r="N275" s="43"/>
      <c r="O275" s="43"/>
      <c r="P275" s="43"/>
      <c r="Q275" s="43"/>
      <c r="R275" s="42"/>
      <c r="S275" s="161"/>
      <c r="T275" s="4"/>
    </row>
    <row r="276" spans="1:20" s="5" customFormat="1" x14ac:dyDescent="0.3">
      <c r="A276" s="41"/>
      <c r="B276" s="161"/>
      <c r="C276" s="42"/>
      <c r="D276" s="42"/>
      <c r="E276" s="42"/>
      <c r="F276" s="43"/>
      <c r="G276" s="43"/>
      <c r="H276" s="43"/>
      <c r="I276" s="43"/>
      <c r="J276" s="43"/>
      <c r="K276" s="43"/>
      <c r="L276" s="43"/>
      <c r="M276" s="43"/>
      <c r="N276" s="43"/>
      <c r="O276" s="43"/>
      <c r="P276" s="43"/>
      <c r="Q276" s="43"/>
      <c r="R276" s="42"/>
      <c r="S276" s="161"/>
      <c r="T276" s="4"/>
    </row>
    <row r="277" spans="1:20" s="5" customFormat="1" x14ac:dyDescent="0.3">
      <c r="A277" s="41"/>
      <c r="B277" s="161"/>
      <c r="C277" s="42"/>
      <c r="D277" s="42"/>
      <c r="E277" s="42"/>
      <c r="F277" s="43"/>
      <c r="G277" s="43"/>
      <c r="H277" s="43"/>
      <c r="I277" s="43"/>
      <c r="J277" s="43"/>
      <c r="K277" s="43"/>
      <c r="L277" s="43"/>
      <c r="M277" s="43"/>
      <c r="N277" s="43"/>
      <c r="O277" s="43"/>
      <c r="P277" s="43"/>
      <c r="Q277" s="43"/>
      <c r="R277" s="42"/>
      <c r="S277" s="161"/>
      <c r="T277" s="4"/>
    </row>
    <row r="278" spans="1:20" s="5" customFormat="1" x14ac:dyDescent="0.3">
      <c r="A278" s="41"/>
      <c r="B278" s="161"/>
      <c r="C278" s="42"/>
      <c r="D278" s="42"/>
      <c r="E278" s="42"/>
      <c r="F278" s="43"/>
      <c r="G278" s="43"/>
      <c r="H278" s="43"/>
      <c r="I278" s="43"/>
      <c r="J278" s="43"/>
      <c r="K278" s="43"/>
      <c r="L278" s="43"/>
      <c r="M278" s="43"/>
      <c r="N278" s="43"/>
      <c r="O278" s="43"/>
      <c r="P278" s="43"/>
      <c r="Q278" s="43"/>
      <c r="R278" s="42"/>
      <c r="S278" s="161"/>
      <c r="T278" s="4"/>
    </row>
    <row r="279" spans="1:20" s="5" customFormat="1" x14ac:dyDescent="0.3">
      <c r="A279" s="41"/>
      <c r="B279" s="161"/>
      <c r="C279" s="42"/>
      <c r="D279" s="42"/>
      <c r="E279" s="42"/>
      <c r="F279" s="43"/>
      <c r="G279" s="43"/>
      <c r="H279" s="43"/>
      <c r="I279" s="43"/>
      <c r="J279" s="43"/>
      <c r="K279" s="43"/>
      <c r="L279" s="43"/>
      <c r="M279" s="43"/>
      <c r="N279" s="43"/>
      <c r="O279" s="43"/>
      <c r="P279" s="43"/>
      <c r="Q279" s="43"/>
      <c r="R279" s="42"/>
      <c r="S279" s="161"/>
      <c r="T279" s="4"/>
    </row>
    <row r="280" spans="1:20" s="5" customFormat="1" x14ac:dyDescent="0.3">
      <c r="A280" s="41"/>
      <c r="B280" s="161"/>
      <c r="C280" s="42"/>
      <c r="D280" s="42"/>
      <c r="E280" s="42"/>
      <c r="F280" s="43"/>
      <c r="G280" s="43"/>
      <c r="H280" s="43"/>
      <c r="I280" s="43"/>
      <c r="J280" s="43"/>
      <c r="K280" s="43"/>
      <c r="L280" s="43"/>
      <c r="M280" s="43"/>
      <c r="N280" s="43"/>
      <c r="O280" s="43"/>
      <c r="P280" s="43"/>
      <c r="Q280" s="43"/>
      <c r="R280" s="42"/>
      <c r="S280" s="161"/>
      <c r="T280" s="4"/>
    </row>
    <row r="281" spans="1:20" s="5" customFormat="1" x14ac:dyDescent="0.3">
      <c r="A281" s="41"/>
      <c r="B281" s="161"/>
      <c r="C281" s="42"/>
      <c r="D281" s="42"/>
      <c r="E281" s="42"/>
      <c r="F281" s="43"/>
      <c r="G281" s="43"/>
      <c r="H281" s="43"/>
      <c r="I281" s="43"/>
      <c r="J281" s="43"/>
      <c r="K281" s="43"/>
      <c r="L281" s="43"/>
      <c r="M281" s="43"/>
      <c r="N281" s="43"/>
      <c r="O281" s="43"/>
      <c r="P281" s="43"/>
      <c r="Q281" s="43"/>
      <c r="R281" s="42"/>
      <c r="S281" s="161"/>
      <c r="T281" s="4"/>
    </row>
    <row r="282" spans="1:20" s="5" customFormat="1" x14ac:dyDescent="0.3">
      <c r="A282" s="41"/>
      <c r="B282" s="161"/>
      <c r="C282" s="42"/>
      <c r="D282" s="42"/>
      <c r="E282" s="42"/>
      <c r="F282" s="43"/>
      <c r="G282" s="43"/>
      <c r="H282" s="43"/>
      <c r="I282" s="43"/>
      <c r="J282" s="43"/>
      <c r="K282" s="43"/>
      <c r="L282" s="43"/>
      <c r="M282" s="43"/>
      <c r="N282" s="43"/>
      <c r="O282" s="43"/>
      <c r="P282" s="43"/>
      <c r="Q282" s="43"/>
      <c r="R282" s="42"/>
      <c r="S282" s="161"/>
      <c r="T282" s="4"/>
    </row>
    <row r="283" spans="1:20" s="5" customFormat="1" x14ac:dyDescent="0.3">
      <c r="A283" s="41"/>
      <c r="B283" s="161"/>
      <c r="C283" s="42"/>
      <c r="D283" s="42"/>
      <c r="E283" s="42"/>
      <c r="F283" s="43"/>
      <c r="G283" s="43"/>
      <c r="H283" s="43"/>
      <c r="I283" s="43"/>
      <c r="J283" s="43"/>
      <c r="K283" s="43"/>
      <c r="L283" s="43"/>
      <c r="M283" s="43"/>
      <c r="N283" s="43"/>
      <c r="O283" s="43"/>
      <c r="P283" s="43"/>
      <c r="Q283" s="43"/>
      <c r="R283" s="42"/>
      <c r="S283" s="161"/>
      <c r="T283" s="4"/>
    </row>
    <row r="284" spans="1:20" s="5" customFormat="1" x14ac:dyDescent="0.3">
      <c r="A284" s="41"/>
      <c r="B284" s="161"/>
      <c r="C284" s="42"/>
      <c r="D284" s="42"/>
      <c r="E284" s="42"/>
      <c r="F284" s="43"/>
      <c r="G284" s="43"/>
      <c r="H284" s="43"/>
      <c r="I284" s="43"/>
      <c r="J284" s="43"/>
      <c r="K284" s="43"/>
      <c r="L284" s="43"/>
      <c r="M284" s="43"/>
      <c r="N284" s="43"/>
      <c r="O284" s="43"/>
      <c r="P284" s="43"/>
      <c r="Q284" s="43"/>
      <c r="R284" s="42"/>
      <c r="S284" s="161"/>
      <c r="T284" s="4"/>
    </row>
    <row r="285" spans="1:20" s="5" customFormat="1" x14ac:dyDescent="0.3">
      <c r="A285" s="41"/>
      <c r="B285" s="161"/>
      <c r="C285" s="42"/>
      <c r="D285" s="42"/>
      <c r="E285" s="42"/>
      <c r="F285" s="43"/>
      <c r="G285" s="43"/>
      <c r="H285" s="43"/>
      <c r="I285" s="43"/>
      <c r="J285" s="43"/>
      <c r="K285" s="43"/>
      <c r="L285" s="43"/>
      <c r="M285" s="43"/>
      <c r="N285" s="43"/>
      <c r="O285" s="43"/>
      <c r="P285" s="43"/>
      <c r="Q285" s="43"/>
      <c r="R285" s="42"/>
      <c r="S285" s="161"/>
      <c r="T285" s="4"/>
    </row>
    <row r="286" spans="1:20" s="5" customFormat="1" x14ac:dyDescent="0.3">
      <c r="A286" s="41"/>
      <c r="B286" s="161"/>
      <c r="C286" s="42"/>
      <c r="D286" s="42"/>
      <c r="E286" s="42"/>
      <c r="F286" s="43"/>
      <c r="G286" s="43"/>
      <c r="H286" s="43"/>
      <c r="I286" s="43"/>
      <c r="J286" s="43"/>
      <c r="K286" s="43"/>
      <c r="L286" s="43"/>
      <c r="M286" s="43"/>
      <c r="N286" s="43"/>
      <c r="O286" s="43"/>
      <c r="P286" s="43"/>
      <c r="Q286" s="43"/>
      <c r="R286" s="42"/>
      <c r="S286" s="161"/>
      <c r="T286" s="4"/>
    </row>
    <row r="287" spans="1:20" s="5" customFormat="1" x14ac:dyDescent="0.3">
      <c r="A287" s="41"/>
      <c r="B287" s="161"/>
      <c r="C287" s="42"/>
      <c r="D287" s="42"/>
      <c r="E287" s="42"/>
      <c r="F287" s="43"/>
      <c r="G287" s="43"/>
      <c r="H287" s="43"/>
      <c r="I287" s="43"/>
      <c r="J287" s="43"/>
      <c r="K287" s="43"/>
      <c r="L287" s="43"/>
      <c r="M287" s="43"/>
      <c r="N287" s="43"/>
      <c r="O287" s="43"/>
      <c r="P287" s="43"/>
      <c r="Q287" s="43"/>
      <c r="R287" s="42"/>
      <c r="S287" s="161"/>
      <c r="T287" s="4"/>
    </row>
  </sheetData>
  <mergeCells count="72">
    <mergeCell ref="A65:A67"/>
    <mergeCell ref="A68:A74"/>
    <mergeCell ref="A54:S54"/>
    <mergeCell ref="C3:C7"/>
    <mergeCell ref="B3:B7"/>
    <mergeCell ref="A3:A7"/>
    <mergeCell ref="A38:A49"/>
    <mergeCell ref="A52:S52"/>
    <mergeCell ref="A53:S53"/>
    <mergeCell ref="B26:B27"/>
    <mergeCell ref="T3:T6"/>
    <mergeCell ref="D3:D7"/>
    <mergeCell ref="E3:E7"/>
    <mergeCell ref="F4:G6"/>
    <mergeCell ref="H5:I6"/>
    <mergeCell ref="J6:K6"/>
    <mergeCell ref="L6:M6"/>
    <mergeCell ref="J5:M5"/>
    <mergeCell ref="N5:O6"/>
    <mergeCell ref="P5:Q6"/>
    <mergeCell ref="S5:S6"/>
    <mergeCell ref="R5:R6"/>
    <mergeCell ref="H4:P4"/>
    <mergeCell ref="A249:S249"/>
    <mergeCell ref="A243:A246"/>
    <mergeCell ref="A188:A205"/>
    <mergeCell ref="A210:S210"/>
    <mergeCell ref="A215:S215"/>
    <mergeCell ref="A230:S230"/>
    <mergeCell ref="A242:S242"/>
    <mergeCell ref="B191:B193"/>
    <mergeCell ref="B188:B190"/>
    <mergeCell ref="B194:B197"/>
    <mergeCell ref="A248:S248"/>
    <mergeCell ref="A187:S187"/>
    <mergeCell ref="A142:A143"/>
    <mergeCell ref="A152:S152"/>
    <mergeCell ref="A156:S156"/>
    <mergeCell ref="A170:A173"/>
    <mergeCell ref="D144:D149"/>
    <mergeCell ref="A166:S166"/>
    <mergeCell ref="E144:E149"/>
    <mergeCell ref="B144:B149"/>
    <mergeCell ref="A167:S167"/>
    <mergeCell ref="A153:A154"/>
    <mergeCell ref="A157:A163"/>
    <mergeCell ref="A1:S2"/>
    <mergeCell ref="A79:A82"/>
    <mergeCell ref="A83:A84"/>
    <mergeCell ref="A31:A34"/>
    <mergeCell ref="A9:S9"/>
    <mergeCell ref="A10:S10"/>
    <mergeCell ref="A15:S15"/>
    <mergeCell ref="A19:A20"/>
    <mergeCell ref="A18:S18"/>
    <mergeCell ref="A29:S29"/>
    <mergeCell ref="A11:A13"/>
    <mergeCell ref="A37:S37"/>
    <mergeCell ref="A78:S78"/>
    <mergeCell ref="F3:P3"/>
    <mergeCell ref="R3:S4"/>
    <mergeCell ref="A55:A64"/>
    <mergeCell ref="A85:A86"/>
    <mergeCell ref="A96:A97"/>
    <mergeCell ref="A120:A141"/>
    <mergeCell ref="A89:A90"/>
    <mergeCell ref="A87:A88"/>
    <mergeCell ref="A107:A108"/>
    <mergeCell ref="A109:A113"/>
    <mergeCell ref="A114:A119"/>
    <mergeCell ref="A102:A103"/>
    <mergeCell ref="A106:S106"/>
  </mergeCells>
  <phoneticPr fontId="25" type="noConversion"/>
  <conditionalFormatting sqref="R123:R124 R126:R128 R135">
    <cfRule type="cellIs" dxfId="0" priority="2" stopIfTrue="1" operator="equal">
      <formula>0</formula>
    </cfRule>
  </conditionalFormatting>
  <printOptions horizontalCentered="1"/>
  <pageMargins left="0.11811023622047245" right="0" top="0.39370078740157483" bottom="0.23622047244094491" header="0" footer="0"/>
  <pageSetup paperSize="9" scale="57" firstPageNumber="25" fitToHeight="0" orientation="landscape" horizontalDpi="4294967293" r:id="rId1"/>
  <headerFooter differentFirst="1">
    <oddFooter>&amp;C&amp;"Times New Roman,обычный"&amp;12&amp;P</oddFooter>
  </headerFooter>
  <rowBreaks count="3" manualBreakCount="3">
    <brk id="91" max="12" man="1"/>
    <brk id="135" max="12" man="1"/>
    <brk id="229"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2"/>
  <sheetViews>
    <sheetView topLeftCell="A7" zoomScale="90" zoomScaleNormal="90" workbookViewId="0">
      <pane ySplit="5" topLeftCell="A21" activePane="bottomLeft" state="frozen"/>
      <selection activeCell="A7" sqref="A7"/>
      <selection pane="bottomLeft" activeCell="B25" sqref="B25"/>
    </sheetView>
  </sheetViews>
  <sheetFormatPr defaultRowHeight="14.4" x14ac:dyDescent="0.3"/>
  <cols>
    <col min="1" max="1" width="33.44140625" customWidth="1"/>
    <col min="2" max="2" width="12.5546875" style="17" customWidth="1"/>
    <col min="3" max="3" width="12.77734375" style="17" customWidth="1"/>
    <col min="4" max="4" width="9.77734375" style="17" customWidth="1"/>
    <col min="5" max="5" width="11.77734375" style="17" customWidth="1"/>
    <col min="6" max="6" width="12.21875" style="17" customWidth="1"/>
    <col min="7" max="7" width="9.21875" style="17"/>
    <col min="8" max="8" width="8.77734375" style="17"/>
    <col min="9" max="9" width="15.77734375" style="17" customWidth="1"/>
    <col min="10" max="10" width="13.21875" style="17" customWidth="1"/>
    <col min="11" max="11" width="11.21875" style="17" bestFit="1" customWidth="1"/>
    <col min="12" max="14" width="11.21875" style="17" customWidth="1"/>
  </cols>
  <sheetData>
    <row r="1" spans="1:14" ht="17.399999999999999" x14ac:dyDescent="0.3">
      <c r="A1" s="6"/>
      <c r="B1" s="9"/>
      <c r="C1" s="9"/>
      <c r="D1" s="9"/>
      <c r="E1" s="10"/>
      <c r="F1" s="10"/>
      <c r="G1" s="11"/>
      <c r="H1" s="11"/>
      <c r="I1" s="9"/>
      <c r="J1" s="9"/>
      <c r="K1" s="11"/>
      <c r="L1" s="11"/>
      <c r="M1" s="11"/>
      <c r="N1" s="11"/>
    </row>
    <row r="2" spans="1:14" ht="15.6" x14ac:dyDescent="0.3">
      <c r="A2" s="278" t="s">
        <v>443</v>
      </c>
      <c r="B2" s="278"/>
      <c r="C2" s="279"/>
      <c r="D2" s="279"/>
      <c r="E2" s="279"/>
      <c r="F2" s="279"/>
      <c r="G2" s="279"/>
      <c r="H2" s="279"/>
      <c r="I2" s="279"/>
      <c r="J2" s="279"/>
      <c r="K2" s="279"/>
      <c r="L2" s="279"/>
      <c r="M2" s="279"/>
      <c r="N2" s="66"/>
    </row>
    <row r="3" spans="1:14" ht="15.6" x14ac:dyDescent="0.3">
      <c r="A3" s="278" t="s">
        <v>228</v>
      </c>
      <c r="B3" s="278"/>
      <c r="C3" s="279"/>
      <c r="D3" s="279"/>
      <c r="E3" s="279"/>
      <c r="F3" s="279"/>
      <c r="G3" s="279"/>
      <c r="H3" s="279"/>
      <c r="I3" s="279"/>
      <c r="J3" s="279"/>
      <c r="K3" s="279"/>
      <c r="L3" s="279"/>
      <c r="M3" s="279"/>
      <c r="N3" s="66"/>
    </row>
    <row r="4" spans="1:14" x14ac:dyDescent="0.3">
      <c r="A4" s="6"/>
      <c r="B4" s="9"/>
      <c r="C4" s="9"/>
      <c r="D4" s="9"/>
      <c r="E4" s="9"/>
      <c r="F4" s="9"/>
      <c r="G4" s="11"/>
      <c r="H4" s="11"/>
      <c r="I4" s="9"/>
      <c r="J4" s="9"/>
      <c r="K4" s="11"/>
      <c r="L4" s="11"/>
      <c r="M4" s="12" t="s">
        <v>134</v>
      </c>
      <c r="N4" s="12"/>
    </row>
    <row r="5" spans="1:14" ht="15" thickBot="1" x14ac:dyDescent="0.35">
      <c r="A5" s="7"/>
      <c r="B5" s="13"/>
      <c r="C5" s="9"/>
      <c r="D5" s="9"/>
      <c r="E5" s="9"/>
      <c r="F5" s="9"/>
      <c r="G5" s="11"/>
      <c r="H5" s="11"/>
      <c r="I5" s="9"/>
      <c r="J5" s="9"/>
      <c r="K5" s="11"/>
      <c r="L5" s="11"/>
      <c r="M5" s="11"/>
      <c r="N5" s="11"/>
    </row>
    <row r="6" spans="1:14" ht="15" customHeight="1" x14ac:dyDescent="0.3">
      <c r="A6" s="280" t="s">
        <v>140</v>
      </c>
      <c r="B6" s="282" t="s">
        <v>59</v>
      </c>
      <c r="C6" s="282" t="s">
        <v>141</v>
      </c>
      <c r="D6" s="282"/>
      <c r="E6" s="284"/>
      <c r="F6" s="284"/>
      <c r="G6" s="284"/>
      <c r="H6" s="284"/>
      <c r="I6" s="284"/>
      <c r="J6" s="284"/>
      <c r="K6" s="284"/>
      <c r="L6" s="284"/>
      <c r="M6" s="284"/>
      <c r="N6" s="68"/>
    </row>
    <row r="7" spans="1:14" ht="15" customHeight="1" x14ac:dyDescent="0.3">
      <c r="A7" s="281"/>
      <c r="B7" s="283"/>
      <c r="C7" s="285" t="s">
        <v>5</v>
      </c>
      <c r="D7" s="286"/>
      <c r="E7" s="275" t="s">
        <v>6</v>
      </c>
      <c r="F7" s="276"/>
      <c r="G7" s="276"/>
      <c r="H7" s="276"/>
      <c r="I7" s="276"/>
      <c r="J7" s="276"/>
      <c r="K7" s="276"/>
      <c r="L7" s="276"/>
      <c r="M7" s="276"/>
      <c r="N7" s="277"/>
    </row>
    <row r="8" spans="1:14" ht="15" customHeight="1" x14ac:dyDescent="0.3">
      <c r="A8" s="281"/>
      <c r="B8" s="283"/>
      <c r="C8" s="287"/>
      <c r="D8" s="288"/>
      <c r="E8" s="291" t="s">
        <v>135</v>
      </c>
      <c r="F8" s="292"/>
      <c r="G8" s="272" t="s">
        <v>7</v>
      </c>
      <c r="H8" s="273"/>
      <c r="I8" s="273"/>
      <c r="J8" s="274"/>
      <c r="K8" s="268" t="s">
        <v>136</v>
      </c>
      <c r="L8" s="297"/>
      <c r="M8" s="268" t="s">
        <v>137</v>
      </c>
      <c r="N8" s="269"/>
    </row>
    <row r="9" spans="1:14" ht="63.75" customHeight="1" x14ac:dyDescent="0.3">
      <c r="A9" s="281"/>
      <c r="B9" s="283"/>
      <c r="C9" s="289"/>
      <c r="D9" s="290"/>
      <c r="E9" s="293"/>
      <c r="F9" s="294"/>
      <c r="G9" s="295" t="s">
        <v>138</v>
      </c>
      <c r="H9" s="296"/>
      <c r="I9" s="272" t="s">
        <v>142</v>
      </c>
      <c r="J9" s="274"/>
      <c r="K9" s="270"/>
      <c r="L9" s="298"/>
      <c r="M9" s="270"/>
      <c r="N9" s="271"/>
    </row>
    <row r="10" spans="1:14" s="84" customFormat="1" ht="17.55" customHeight="1" x14ac:dyDescent="0.25">
      <c r="A10" s="80"/>
      <c r="B10" s="81"/>
      <c r="C10" s="82" t="s">
        <v>493</v>
      </c>
      <c r="D10" s="83" t="s">
        <v>494</v>
      </c>
      <c r="E10" s="82" t="s">
        <v>493</v>
      </c>
      <c r="F10" s="83" t="s">
        <v>494</v>
      </c>
      <c r="G10" s="82" t="s">
        <v>493</v>
      </c>
      <c r="H10" s="83" t="s">
        <v>494</v>
      </c>
      <c r="I10" s="82" t="s">
        <v>493</v>
      </c>
      <c r="J10" s="83" t="s">
        <v>494</v>
      </c>
      <c r="K10" s="82" t="s">
        <v>493</v>
      </c>
      <c r="L10" s="83" t="s">
        <v>494</v>
      </c>
      <c r="M10" s="82" t="s">
        <v>493</v>
      </c>
      <c r="N10" s="83" t="s">
        <v>494</v>
      </c>
    </row>
    <row r="11" spans="1:14" x14ac:dyDescent="0.3">
      <c r="A11" s="8">
        <v>1</v>
      </c>
      <c r="B11" s="71">
        <v>2</v>
      </c>
      <c r="C11" s="86">
        <v>3</v>
      </c>
      <c r="D11" s="71">
        <v>4</v>
      </c>
      <c r="E11" s="86">
        <v>5</v>
      </c>
      <c r="F11" s="71">
        <v>6</v>
      </c>
      <c r="G11" s="89">
        <v>7</v>
      </c>
      <c r="H11" s="72">
        <v>8</v>
      </c>
      <c r="I11" s="89">
        <v>9</v>
      </c>
      <c r="J11" s="72">
        <v>10</v>
      </c>
      <c r="K11" s="89">
        <v>11</v>
      </c>
      <c r="L11" s="72">
        <v>12</v>
      </c>
      <c r="M11" s="89">
        <v>13</v>
      </c>
      <c r="N11" s="76">
        <v>14</v>
      </c>
    </row>
    <row r="12" spans="1:14" x14ac:dyDescent="0.3">
      <c r="A12" s="18" t="s">
        <v>143</v>
      </c>
      <c r="B12" s="67">
        <v>3</v>
      </c>
      <c r="C12" s="87">
        <f>заходи!F14</f>
        <v>0</v>
      </c>
      <c r="D12" s="49">
        <f>заходи!G14</f>
        <v>0</v>
      </c>
      <c r="E12" s="87">
        <f>SUM(заходи!H14)</f>
        <v>0</v>
      </c>
      <c r="F12" s="49">
        <f>заходи!I14</f>
        <v>0</v>
      </c>
      <c r="G12" s="87">
        <f>заходи!J14</f>
        <v>0</v>
      </c>
      <c r="H12" s="49">
        <f>заходи!K14</f>
        <v>0</v>
      </c>
      <c r="I12" s="87">
        <f>заходи!L14</f>
        <v>0</v>
      </c>
      <c r="J12" s="49">
        <f>заходи!M14</f>
        <v>0</v>
      </c>
      <c r="K12" s="87">
        <f>заходи!N14</f>
        <v>0</v>
      </c>
      <c r="L12" s="49">
        <f>заходи!O14</f>
        <v>0</v>
      </c>
      <c r="M12" s="87">
        <f>заходи!P14</f>
        <v>0</v>
      </c>
      <c r="N12" s="50">
        <f>заходи!Q14</f>
        <v>0</v>
      </c>
    </row>
    <row r="13" spans="1:14" s="24" customFormat="1" ht="24" customHeight="1" x14ac:dyDescent="0.3">
      <c r="A13" s="25" t="s">
        <v>144</v>
      </c>
      <c r="B13" s="73">
        <v>1</v>
      </c>
      <c r="C13" s="87">
        <f>заходи!F17</f>
        <v>164</v>
      </c>
      <c r="D13" s="49">
        <f>заходи!G17</f>
        <v>160</v>
      </c>
      <c r="E13" s="87">
        <f>заходи!H17</f>
        <v>0</v>
      </c>
      <c r="F13" s="51">
        <f>заходи!I17</f>
        <v>0</v>
      </c>
      <c r="G13" s="87">
        <f>заходи!J17</f>
        <v>0</v>
      </c>
      <c r="H13" s="51">
        <f>заходи!K17</f>
        <v>0</v>
      </c>
      <c r="I13" s="87">
        <f>заходи!L17</f>
        <v>164</v>
      </c>
      <c r="J13" s="51">
        <f>заходи!M17</f>
        <v>160</v>
      </c>
      <c r="K13" s="87">
        <f>заходи!N17</f>
        <v>0</v>
      </c>
      <c r="L13" s="51">
        <f>заходи!O17</f>
        <v>0</v>
      </c>
      <c r="M13" s="87">
        <f>заходи!P17</f>
        <v>0</v>
      </c>
      <c r="N13" s="52">
        <f>заходи!Q17</f>
        <v>0</v>
      </c>
    </row>
    <row r="14" spans="1:14" ht="39.6" x14ac:dyDescent="0.3">
      <c r="A14" s="26" t="s">
        <v>145</v>
      </c>
      <c r="B14" s="67">
        <v>8</v>
      </c>
      <c r="C14" s="87">
        <f>заходи!F28</f>
        <v>2377.6860000000001</v>
      </c>
      <c r="D14" s="49">
        <f>заходи!G28</f>
        <v>2357.9180000000001</v>
      </c>
      <c r="E14" s="87">
        <f>заходи!H28</f>
        <v>0</v>
      </c>
      <c r="F14" s="49">
        <f>заходи!I28</f>
        <v>0</v>
      </c>
      <c r="G14" s="87">
        <f>заходи!J28</f>
        <v>2101.1860000000001</v>
      </c>
      <c r="H14" s="49">
        <f>заходи!K28</f>
        <v>2084.3229999999999</v>
      </c>
      <c r="I14" s="87">
        <f>заходи!L28</f>
        <v>276.5</v>
      </c>
      <c r="J14" s="49">
        <f>заходи!M28</f>
        <v>273.59500000000003</v>
      </c>
      <c r="K14" s="87">
        <f>заходи!N28</f>
        <v>0</v>
      </c>
      <c r="L14" s="49">
        <f>заходи!O28</f>
        <v>0</v>
      </c>
      <c r="M14" s="87">
        <f>заходи!P28</f>
        <v>0</v>
      </c>
      <c r="N14" s="50">
        <f>заходи!Q28</f>
        <v>0</v>
      </c>
    </row>
    <row r="15" spans="1:14" s="24" customFormat="1" ht="39.6" x14ac:dyDescent="0.3">
      <c r="A15" s="25" t="s">
        <v>146</v>
      </c>
      <c r="B15" s="73">
        <v>6</v>
      </c>
      <c r="C15" s="87">
        <f>заходи!F36</f>
        <v>18</v>
      </c>
      <c r="D15" s="49">
        <f>заходи!G36</f>
        <v>18</v>
      </c>
      <c r="E15" s="87">
        <f>заходи!H36</f>
        <v>0</v>
      </c>
      <c r="F15" s="51">
        <f>заходи!I36</f>
        <v>0</v>
      </c>
      <c r="G15" s="87">
        <f>заходи!J36</f>
        <v>0</v>
      </c>
      <c r="H15" s="51">
        <f>заходи!K36</f>
        <v>0</v>
      </c>
      <c r="I15" s="87">
        <f>заходи!L36</f>
        <v>18</v>
      </c>
      <c r="J15" s="51">
        <f>заходи!M36</f>
        <v>18</v>
      </c>
      <c r="K15" s="87">
        <f>заходи!N36</f>
        <v>0</v>
      </c>
      <c r="L15" s="51">
        <f>заходи!O36</f>
        <v>0</v>
      </c>
      <c r="M15" s="87">
        <f>заходи!P36</f>
        <v>0</v>
      </c>
      <c r="N15" s="52">
        <f>заходи!Q36</f>
        <v>0</v>
      </c>
    </row>
    <row r="16" spans="1:14" ht="26.4" x14ac:dyDescent="0.3">
      <c r="A16" s="27" t="s">
        <v>444</v>
      </c>
      <c r="B16" s="74">
        <v>13</v>
      </c>
      <c r="C16" s="87">
        <f>заходи!F37</f>
        <v>0</v>
      </c>
      <c r="D16" s="49">
        <f>заходи!G51</f>
        <v>0</v>
      </c>
      <c r="E16" s="87">
        <f>заходи!H37</f>
        <v>0</v>
      </c>
      <c r="F16" s="49">
        <f>заходи!I51</f>
        <v>0</v>
      </c>
      <c r="G16" s="87">
        <f>заходи!J37</f>
        <v>0</v>
      </c>
      <c r="H16" s="49">
        <f>заходи!K51</f>
        <v>0</v>
      </c>
      <c r="I16" s="87">
        <f>заходи!L37</f>
        <v>0</v>
      </c>
      <c r="J16" s="49">
        <f>заходи!M51</f>
        <v>0</v>
      </c>
      <c r="K16" s="87">
        <f>заходи!N37</f>
        <v>0</v>
      </c>
      <c r="L16" s="49">
        <f>заходи!O51</f>
        <v>0</v>
      </c>
      <c r="M16" s="87">
        <f>заходи!P37</f>
        <v>0</v>
      </c>
      <c r="N16" s="50">
        <f>заходи!Q51</f>
        <v>0</v>
      </c>
    </row>
    <row r="17" spans="1:15" s="32" customFormat="1" ht="21" customHeight="1" x14ac:dyDescent="0.3">
      <c r="A17" s="25" t="s">
        <v>445</v>
      </c>
      <c r="B17" s="73">
        <v>22</v>
      </c>
      <c r="C17" s="87">
        <f>заходи!F77</f>
        <v>10757.851000000001</v>
      </c>
      <c r="D17" s="49">
        <f>заходи!G77</f>
        <v>1209.5640000000001</v>
      </c>
      <c r="E17" s="87">
        <f>заходи!H77</f>
        <v>277.83800000000002</v>
      </c>
      <c r="F17" s="51">
        <f>заходи!I77</f>
        <v>277.83699999999999</v>
      </c>
      <c r="G17" s="87">
        <f>заходи!J77</f>
        <v>540</v>
      </c>
      <c r="H17" s="51">
        <f>заходи!K77</f>
        <v>0</v>
      </c>
      <c r="I17" s="87">
        <f>заходи!L77</f>
        <v>9940.012999999999</v>
      </c>
      <c r="J17" s="51">
        <f>заходи!M77</f>
        <v>931.72699999999998</v>
      </c>
      <c r="K17" s="87">
        <f>заходи!N77</f>
        <v>0</v>
      </c>
      <c r="L17" s="51">
        <f>заходи!O77</f>
        <v>0</v>
      </c>
      <c r="M17" s="87">
        <f>заходи!P77</f>
        <v>0</v>
      </c>
      <c r="N17" s="52">
        <f>заходи!Q77</f>
        <v>0</v>
      </c>
      <c r="O17" s="31"/>
    </row>
    <row r="18" spans="1:15" ht="22.5" customHeight="1" x14ac:dyDescent="0.3">
      <c r="A18" s="27" t="s">
        <v>446</v>
      </c>
      <c r="B18" s="74">
        <v>26</v>
      </c>
      <c r="C18" s="87">
        <f>заходи!F105</f>
        <v>86</v>
      </c>
      <c r="D18" s="49">
        <f>заходи!G105</f>
        <v>0</v>
      </c>
      <c r="E18" s="87">
        <f>заходи!H105</f>
        <v>0</v>
      </c>
      <c r="F18" s="49">
        <f>заходи!I105</f>
        <v>0</v>
      </c>
      <c r="G18" s="87">
        <f>заходи!J105</f>
        <v>0</v>
      </c>
      <c r="H18" s="49">
        <f>заходи!K105</f>
        <v>0</v>
      </c>
      <c r="I18" s="87">
        <f>заходи!L105</f>
        <v>81</v>
      </c>
      <c r="J18" s="49">
        <f>заходи!M105</f>
        <v>0</v>
      </c>
      <c r="K18" s="87">
        <f>заходи!N105</f>
        <v>0</v>
      </c>
      <c r="L18" s="49">
        <f>заходи!O105</f>
        <v>0</v>
      </c>
      <c r="M18" s="87">
        <f>заходи!P105</f>
        <v>5</v>
      </c>
      <c r="N18" s="50">
        <f>заходи!Q105</f>
        <v>0</v>
      </c>
    </row>
    <row r="19" spans="1:15" ht="19.05" customHeight="1" x14ac:dyDescent="0.3">
      <c r="A19" s="27" t="s">
        <v>447</v>
      </c>
      <c r="B19" s="74">
        <v>39</v>
      </c>
      <c r="C19" s="87">
        <f>заходи!F151</f>
        <v>2798.5949999999998</v>
      </c>
      <c r="D19" s="49">
        <f>заходи!G151</f>
        <v>901.66599999999994</v>
      </c>
      <c r="E19" s="87">
        <f>заходи!H151</f>
        <v>141</v>
      </c>
      <c r="F19" s="49">
        <f>заходи!I151</f>
        <v>0</v>
      </c>
      <c r="G19" s="87">
        <f>заходи!J151</f>
        <v>0</v>
      </c>
      <c r="H19" s="49">
        <f>заходи!K151</f>
        <v>0</v>
      </c>
      <c r="I19" s="87">
        <f>заходи!L151</f>
        <v>2657.5949999999998</v>
      </c>
      <c r="J19" s="49">
        <f>заходи!M151</f>
        <v>901.66599999999994</v>
      </c>
      <c r="K19" s="87">
        <f>заходи!N151</f>
        <v>0</v>
      </c>
      <c r="L19" s="49">
        <f>заходи!O151</f>
        <v>0</v>
      </c>
      <c r="M19" s="87">
        <f>заходи!P151</f>
        <v>0</v>
      </c>
      <c r="N19" s="50">
        <f>заходи!Q151</f>
        <v>0</v>
      </c>
    </row>
    <row r="20" spans="1:15" x14ac:dyDescent="0.3">
      <c r="A20" s="27" t="s">
        <v>448</v>
      </c>
      <c r="B20" s="74">
        <v>2</v>
      </c>
      <c r="C20" s="88">
        <f>заходи!F155</f>
        <v>10</v>
      </c>
      <c r="D20" s="49">
        <f>заходи!G155</f>
        <v>0</v>
      </c>
      <c r="E20" s="88">
        <f>заходи!H155</f>
        <v>0</v>
      </c>
      <c r="F20" s="53">
        <f>заходи!I155</f>
        <v>0</v>
      </c>
      <c r="G20" s="88">
        <f>заходи!J155</f>
        <v>0</v>
      </c>
      <c r="H20" s="53">
        <f>заходи!K155</f>
        <v>0</v>
      </c>
      <c r="I20" s="88">
        <f>заходи!L155</f>
        <v>10</v>
      </c>
      <c r="J20" s="53">
        <f>заходи!M155</f>
        <v>0</v>
      </c>
      <c r="K20" s="88">
        <f>заходи!N155</f>
        <v>0</v>
      </c>
      <c r="L20" s="53">
        <f>заходи!O155</f>
        <v>0</v>
      </c>
      <c r="M20" s="88">
        <f>заходи!P155</f>
        <v>0</v>
      </c>
      <c r="N20" s="54">
        <f>заходи!Q155</f>
        <v>0</v>
      </c>
    </row>
    <row r="21" spans="1:15" x14ac:dyDescent="0.3">
      <c r="A21" s="27" t="s">
        <v>449</v>
      </c>
      <c r="B21" s="74">
        <v>8</v>
      </c>
      <c r="C21" s="88">
        <f>заходи!F165</f>
        <v>880</v>
      </c>
      <c r="D21" s="53">
        <f>заходи!G165</f>
        <v>20.85</v>
      </c>
      <c r="E21" s="88">
        <f>заходи!H165</f>
        <v>0</v>
      </c>
      <c r="F21" s="53">
        <f>заходи!I165</f>
        <v>0</v>
      </c>
      <c r="G21" s="88">
        <f>заходи!J165</f>
        <v>0</v>
      </c>
      <c r="H21" s="53">
        <f>заходи!K165</f>
        <v>0</v>
      </c>
      <c r="I21" s="88">
        <f>заходи!L165</f>
        <v>880</v>
      </c>
      <c r="J21" s="53">
        <f>заходи!M165</f>
        <v>20.85</v>
      </c>
      <c r="K21" s="88">
        <f>заходи!N165</f>
        <v>0</v>
      </c>
      <c r="L21" s="53">
        <f>заходи!O165</f>
        <v>0</v>
      </c>
      <c r="M21" s="88">
        <f>заходи!P165</f>
        <v>0</v>
      </c>
      <c r="N21" s="54">
        <f>заходи!Q165</f>
        <v>0</v>
      </c>
    </row>
    <row r="22" spans="1:15" ht="26.4" x14ac:dyDescent="0.3">
      <c r="A22" s="27" t="s">
        <v>450</v>
      </c>
      <c r="B22" s="74">
        <v>18</v>
      </c>
      <c r="C22" s="88">
        <f>заходи!F186</f>
        <v>23496.463</v>
      </c>
      <c r="D22" s="53">
        <f>заходи!G186</f>
        <v>21378.993000000002</v>
      </c>
      <c r="E22" s="88">
        <f>заходи!H186</f>
        <v>18077.147000000001</v>
      </c>
      <c r="F22" s="53">
        <f>заходи!I186</f>
        <v>17972.68</v>
      </c>
      <c r="G22" s="88">
        <f>заходи!J186</f>
        <v>0</v>
      </c>
      <c r="H22" s="53">
        <f>заходи!K186</f>
        <v>0</v>
      </c>
      <c r="I22" s="88">
        <f>заходи!L186</f>
        <v>5419.3159999999998</v>
      </c>
      <c r="J22" s="53">
        <f>заходи!M186</f>
        <v>3406.3230000000003</v>
      </c>
      <c r="K22" s="88">
        <f>заходи!N186</f>
        <v>0</v>
      </c>
      <c r="L22" s="53">
        <f>заходи!O186</f>
        <v>0</v>
      </c>
      <c r="M22" s="88">
        <f>заходи!P186</f>
        <v>0</v>
      </c>
      <c r="N22" s="54">
        <f>заходи!Q186</f>
        <v>0</v>
      </c>
    </row>
    <row r="23" spans="1:15" s="24" customFormat="1" ht="22.05" customHeight="1" x14ac:dyDescent="0.3">
      <c r="A23" s="23" t="s">
        <v>451</v>
      </c>
      <c r="B23" s="75">
        <v>14</v>
      </c>
      <c r="C23" s="88">
        <f>заходи!F209</f>
        <v>3792.3199999999997</v>
      </c>
      <c r="D23" s="55">
        <f>заходи!G209</f>
        <v>2834.6579999999999</v>
      </c>
      <c r="E23" s="88">
        <f>заходи!H209</f>
        <v>0</v>
      </c>
      <c r="F23" s="55">
        <f>заходи!I209</f>
        <v>15.08</v>
      </c>
      <c r="G23" s="88">
        <f>заходи!J209</f>
        <v>0</v>
      </c>
      <c r="H23" s="55">
        <f>заходи!K209</f>
        <v>169.07999999999998</v>
      </c>
      <c r="I23" s="88">
        <f>заходи!L209</f>
        <v>3759.3199999999997</v>
      </c>
      <c r="J23" s="55">
        <f>заходи!M209</f>
        <v>2650.498</v>
      </c>
      <c r="K23" s="88">
        <f>заходи!N209</f>
        <v>0</v>
      </c>
      <c r="L23" s="55">
        <f>заходи!O209</f>
        <v>0</v>
      </c>
      <c r="M23" s="88">
        <f>заходи!P209</f>
        <v>33</v>
      </c>
      <c r="N23" s="56">
        <f>заходи!Q209</f>
        <v>0</v>
      </c>
    </row>
    <row r="24" spans="1:15" ht="37.799999999999997" customHeight="1" x14ac:dyDescent="0.3">
      <c r="A24" s="27" t="s">
        <v>452</v>
      </c>
      <c r="B24" s="74">
        <v>3</v>
      </c>
      <c r="C24" s="88">
        <f>заходи!F214</f>
        <v>20</v>
      </c>
      <c r="D24" s="53">
        <f>заходи!G214</f>
        <v>0</v>
      </c>
      <c r="E24" s="88">
        <f>заходи!H214</f>
        <v>0</v>
      </c>
      <c r="F24" s="53">
        <f>заходи!I214</f>
        <v>0</v>
      </c>
      <c r="G24" s="88">
        <f>заходи!J214</f>
        <v>0</v>
      </c>
      <c r="H24" s="53">
        <f>заходи!K214</f>
        <v>0</v>
      </c>
      <c r="I24" s="88">
        <f>заходи!L214</f>
        <v>20</v>
      </c>
      <c r="J24" s="53">
        <f>заходи!M214</f>
        <v>0</v>
      </c>
      <c r="K24" s="88">
        <f>заходи!N214</f>
        <v>0</v>
      </c>
      <c r="L24" s="53">
        <f>заходи!O214</f>
        <v>0</v>
      </c>
      <c r="M24" s="88">
        <f>заходи!P214</f>
        <v>0</v>
      </c>
      <c r="N24" s="54">
        <f>заходи!Q214</f>
        <v>0</v>
      </c>
    </row>
    <row r="25" spans="1:15" ht="26.4" x14ac:dyDescent="0.3">
      <c r="A25" s="27" t="s">
        <v>453</v>
      </c>
      <c r="B25" s="74">
        <v>13</v>
      </c>
      <c r="C25" s="88">
        <f>заходи!F229</f>
        <v>11955.567999999999</v>
      </c>
      <c r="D25" s="53">
        <f>заходи!G229</f>
        <v>11587.244000000001</v>
      </c>
      <c r="E25" s="88">
        <f>заходи!H229</f>
        <v>0</v>
      </c>
      <c r="F25" s="53">
        <f>заходи!I229</f>
        <v>0</v>
      </c>
      <c r="G25" s="88">
        <f>заходи!J229</f>
        <v>0</v>
      </c>
      <c r="H25" s="53">
        <f>заходи!K229</f>
        <v>0</v>
      </c>
      <c r="I25" s="88">
        <f>заходи!L229</f>
        <v>11955.567999999999</v>
      </c>
      <c r="J25" s="53">
        <f>заходи!M229</f>
        <v>11587.244000000001</v>
      </c>
      <c r="K25" s="88">
        <f>заходи!N229</f>
        <v>0</v>
      </c>
      <c r="L25" s="53">
        <f>заходи!O229</f>
        <v>0</v>
      </c>
      <c r="M25" s="88">
        <f>заходи!P229</f>
        <v>0</v>
      </c>
      <c r="N25" s="54">
        <f>заходи!Q229</f>
        <v>0</v>
      </c>
    </row>
    <row r="26" spans="1:15" s="24" customFormat="1" ht="66" x14ac:dyDescent="0.3">
      <c r="A26" s="23" t="s">
        <v>454</v>
      </c>
      <c r="B26" s="75">
        <v>10</v>
      </c>
      <c r="C26" s="88">
        <f>заходи!F241</f>
        <v>299.89999999999998</v>
      </c>
      <c r="D26" s="55">
        <f>заходи!G241</f>
        <v>149.76999999999998</v>
      </c>
      <c r="E26" s="88">
        <f>заходи!H241</f>
        <v>0</v>
      </c>
      <c r="F26" s="55">
        <f>заходи!I241</f>
        <v>0</v>
      </c>
      <c r="G26" s="88">
        <f>заходи!J241</f>
        <v>50</v>
      </c>
      <c r="H26" s="55">
        <f>заходи!K241</f>
        <v>50</v>
      </c>
      <c r="I26" s="88">
        <f>заходи!L241</f>
        <v>249.89999999999998</v>
      </c>
      <c r="J26" s="55">
        <f>заходи!M241</f>
        <v>99.77</v>
      </c>
      <c r="K26" s="88">
        <f>заходи!N241</f>
        <v>0</v>
      </c>
      <c r="L26" s="55">
        <f>заходи!O241</f>
        <v>0</v>
      </c>
      <c r="M26" s="88">
        <f>заходи!P241</f>
        <v>0</v>
      </c>
      <c r="N26" s="56">
        <f>заходи!Q241</f>
        <v>0</v>
      </c>
    </row>
    <row r="27" spans="1:15" s="24" customFormat="1" ht="26.4" x14ac:dyDescent="0.3">
      <c r="A27" s="23" t="s">
        <v>455</v>
      </c>
      <c r="B27" s="75">
        <v>4</v>
      </c>
      <c r="C27" s="88">
        <f>заходи!F247</f>
        <v>0</v>
      </c>
      <c r="D27" s="55">
        <f>заходи!G247</f>
        <v>0</v>
      </c>
      <c r="E27" s="88">
        <f>заходи!H247</f>
        <v>0</v>
      </c>
      <c r="F27" s="55">
        <f>заходи!I247</f>
        <v>0</v>
      </c>
      <c r="G27" s="88">
        <f>заходи!J247</f>
        <v>0</v>
      </c>
      <c r="H27" s="55">
        <f>заходи!K247</f>
        <v>0</v>
      </c>
      <c r="I27" s="88">
        <f>заходи!L247</f>
        <v>0</v>
      </c>
      <c r="J27" s="55">
        <f>заходи!M247</f>
        <v>0</v>
      </c>
      <c r="K27" s="88">
        <f>заходи!N247</f>
        <v>0</v>
      </c>
      <c r="L27" s="55">
        <f>заходи!O247</f>
        <v>0</v>
      </c>
      <c r="M27" s="88">
        <f>заходи!P247</f>
        <v>0</v>
      </c>
      <c r="N27" s="56">
        <f>заходи!Q247</f>
        <v>0</v>
      </c>
    </row>
    <row r="28" spans="1:15" s="24" customFormat="1" ht="26.4" x14ac:dyDescent="0.3">
      <c r="A28" s="23" t="s">
        <v>456</v>
      </c>
      <c r="B28" s="75">
        <v>2</v>
      </c>
      <c r="C28" s="88">
        <f>заходи!F252</f>
        <v>5199.41</v>
      </c>
      <c r="D28" s="55">
        <f>заходи!G252</f>
        <v>2377.1660000000002</v>
      </c>
      <c r="E28" s="88">
        <f>заходи!H252</f>
        <v>0</v>
      </c>
      <c r="F28" s="55">
        <f>заходи!I252</f>
        <v>0</v>
      </c>
      <c r="G28" s="88">
        <f>заходи!J252</f>
        <v>4926.41</v>
      </c>
      <c r="H28" s="55">
        <f>заходи!K252</f>
        <v>2377.1660000000002</v>
      </c>
      <c r="I28" s="88">
        <f>заходи!L252</f>
        <v>273</v>
      </c>
      <c r="J28" s="55">
        <f>заходи!M252</f>
        <v>0</v>
      </c>
      <c r="K28" s="88">
        <f>заходи!N252</f>
        <v>0</v>
      </c>
      <c r="L28" s="55">
        <f>заходи!O252</f>
        <v>0</v>
      </c>
      <c r="M28" s="88">
        <f>заходи!P252</f>
        <v>0</v>
      </c>
      <c r="N28" s="56">
        <f>заходи!Q252</f>
        <v>0</v>
      </c>
    </row>
    <row r="29" spans="1:15" ht="15" thickBot="1" x14ac:dyDescent="0.35">
      <c r="A29" s="77" t="s">
        <v>139</v>
      </c>
      <c r="B29" s="78">
        <f>SUM(B12:B28)</f>
        <v>192</v>
      </c>
      <c r="C29" s="79">
        <f t="shared" ref="C29:N29" si="0">SUM(C12:C28)</f>
        <v>61855.793000000005</v>
      </c>
      <c r="D29" s="79">
        <f t="shared" si="0"/>
        <v>42995.828999999998</v>
      </c>
      <c r="E29" s="79">
        <f t="shared" si="0"/>
        <v>18495.985000000001</v>
      </c>
      <c r="F29" s="79">
        <f t="shared" si="0"/>
        <v>18265.597000000002</v>
      </c>
      <c r="G29" s="79">
        <f t="shared" si="0"/>
        <v>7617.5959999999995</v>
      </c>
      <c r="H29" s="79">
        <f t="shared" si="0"/>
        <v>4680.5689999999995</v>
      </c>
      <c r="I29" s="79">
        <f t="shared" si="0"/>
        <v>35704.212</v>
      </c>
      <c r="J29" s="79">
        <f t="shared" si="0"/>
        <v>20049.672999999999</v>
      </c>
      <c r="K29" s="79">
        <f t="shared" si="0"/>
        <v>0</v>
      </c>
      <c r="L29" s="79">
        <f t="shared" si="0"/>
        <v>0</v>
      </c>
      <c r="M29" s="79">
        <f t="shared" si="0"/>
        <v>38</v>
      </c>
      <c r="N29" s="79">
        <f t="shared" si="0"/>
        <v>0</v>
      </c>
    </row>
    <row r="30" spans="1:15" x14ac:dyDescent="0.3">
      <c r="A30" s="6"/>
      <c r="B30" s="9"/>
      <c r="C30" s="9"/>
      <c r="D30" s="9"/>
      <c r="E30" s="14"/>
      <c r="F30" s="14"/>
      <c r="G30" s="11"/>
      <c r="H30" s="11"/>
      <c r="I30" s="9"/>
      <c r="J30" s="9"/>
      <c r="K30" s="11"/>
      <c r="L30" s="11"/>
      <c r="M30" s="11"/>
      <c r="N30" s="11"/>
    </row>
    <row r="31" spans="1:15" x14ac:dyDescent="0.3">
      <c r="A31" s="6"/>
      <c r="B31" s="9"/>
      <c r="C31" s="9"/>
      <c r="D31" s="9"/>
      <c r="E31" s="9"/>
      <c r="F31" s="9"/>
      <c r="G31" s="11"/>
      <c r="H31" s="11"/>
      <c r="I31" s="9"/>
      <c r="J31" s="9"/>
      <c r="K31" s="11"/>
      <c r="L31" s="11"/>
      <c r="M31" s="11"/>
      <c r="N31" s="11"/>
    </row>
    <row r="32" spans="1:15" ht="18" x14ac:dyDescent="0.35">
      <c r="A32" s="20"/>
      <c r="B32" s="15"/>
      <c r="C32" s="16"/>
      <c r="D32" s="203"/>
      <c r="E32" s="16"/>
      <c r="F32" s="16"/>
      <c r="G32" s="11"/>
      <c r="H32" s="11"/>
      <c r="I32" s="22"/>
      <c r="J32" s="22"/>
      <c r="K32" s="21"/>
      <c r="L32" s="21"/>
      <c r="M32" s="19"/>
      <c r="N32" s="19"/>
    </row>
  </sheetData>
  <mergeCells count="13">
    <mergeCell ref="M8:N9"/>
    <mergeCell ref="G8:J8"/>
    <mergeCell ref="E7:N7"/>
    <mergeCell ref="A2:M2"/>
    <mergeCell ref="A3:M3"/>
    <mergeCell ref="A6:A9"/>
    <mergeCell ref="B6:B9"/>
    <mergeCell ref="C6:M6"/>
    <mergeCell ref="C7:D9"/>
    <mergeCell ref="E8:F9"/>
    <mergeCell ref="G9:H9"/>
    <mergeCell ref="I9:J9"/>
    <mergeCell ref="K8:L9"/>
  </mergeCells>
  <pageMargins left="0.7" right="0.7" top="0.75" bottom="0.75" header="0.3" footer="0.3"/>
  <pageSetup paperSize="9" scale="64"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заходи</vt:lpstr>
      <vt:lpstr>Фінансове забезпечення</vt:lpstr>
      <vt:lpstr>заходи!Заголовки_для_печати</vt:lpstr>
      <vt:lpstr>заходи!Область_печати</vt:lpstr>
    </vt:vector>
  </TitlesOfParts>
  <Company>diakov.net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RePack by Diakov</dc:creator>
  <cp:lastModifiedBy>BorisOixd@outlook.com</cp:lastModifiedBy>
  <cp:lastPrinted>2022-12-21T10:53:57Z</cp:lastPrinted>
  <dcterms:created xsi:type="dcterms:W3CDTF">2017-11-29T10:31:00Z</dcterms:created>
  <dcterms:modified xsi:type="dcterms:W3CDTF">2025-01-15T14:12:56Z</dcterms:modified>
</cp:coreProperties>
</file>