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natro\OneDrive\Рабочий стол\МІСЬКА РАДА 2023\СОЦЕКОНОМ\виконан - по квартолам 2025\за 2025 рік\"/>
    </mc:Choice>
  </mc:AlternateContent>
  <xr:revisionPtr revIDLastSave="0" documentId="13_ncr:1_{9E913D46-B181-471E-BFE8-26AB90BDE81B}" xr6:coauthVersionLast="47" xr6:coauthVersionMax="47" xr10:uidLastSave="{00000000-0000-0000-0000-000000000000}"/>
  <bookViews>
    <workbookView xWindow="-108" yWindow="-108" windowWidth="23256" windowHeight="12456" xr2:uid="{00000000-000D-0000-FFFF-FFFF00000000}"/>
  </bookViews>
  <sheets>
    <sheet name="заходи" sheetId="23" r:id="rId1"/>
    <sheet name="Фінансове забезпечення" sheetId="24" r:id="rId2"/>
  </sheets>
  <definedNames>
    <definedName name="_xlnm.Print_Titles" localSheetId="0">заходи!$8:$8</definedName>
    <definedName name="_xlnm.Print_Area" localSheetId="0">заходи!$A$1:$S$248</definedName>
    <definedName name="_xlnm.Print_Area" localSheetId="1">'Фінансове забезпечення'!$A$1:$O$29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9" i="23" l="1"/>
  <c r="O22" i="24"/>
  <c r="O13" i="24" l="1"/>
  <c r="I26" i="24"/>
  <c r="K28" i="24" l="1"/>
  <c r="E28" i="24"/>
  <c r="E27" i="24"/>
  <c r="D25" i="24"/>
  <c r="G18" i="23"/>
  <c r="Q18" i="23"/>
  <c r="F210" i="23" l="1"/>
  <c r="L210" i="23" l="1"/>
  <c r="L153" i="23"/>
  <c r="F153" i="23"/>
  <c r="M114" i="23" l="1"/>
  <c r="G114" i="23"/>
  <c r="K13" i="24"/>
  <c r="E13" i="24"/>
  <c r="G210" i="23" l="1"/>
  <c r="H210" i="23"/>
  <c r="I210" i="23"/>
  <c r="J210" i="23"/>
  <c r="K210" i="23"/>
  <c r="M210" i="23"/>
  <c r="N210" i="23"/>
  <c r="O210" i="23"/>
  <c r="P210" i="23"/>
  <c r="Q210" i="23"/>
  <c r="C29" i="24" l="1"/>
  <c r="G53" i="23"/>
  <c r="E17" i="24" s="1"/>
  <c r="H53" i="23"/>
  <c r="I53" i="23"/>
  <c r="J53" i="23"/>
  <c r="K53" i="23"/>
  <c r="I17" i="24" s="1"/>
  <c r="L53" i="23"/>
  <c r="M53" i="23"/>
  <c r="K17" i="24" s="1"/>
  <c r="N53" i="23"/>
  <c r="O53" i="23"/>
  <c r="P53" i="23"/>
  <c r="Q53" i="23"/>
  <c r="F53" i="23"/>
  <c r="G245" i="23" l="1"/>
  <c r="H245" i="23"/>
  <c r="I245" i="23"/>
  <c r="J245" i="23"/>
  <c r="K245" i="23"/>
  <c r="L245" i="23"/>
  <c r="M245" i="23"/>
  <c r="N245" i="23"/>
  <c r="O245" i="23"/>
  <c r="P245" i="23"/>
  <c r="Q245" i="23"/>
  <c r="F245" i="23"/>
  <c r="L114" i="23" l="1"/>
  <c r="F114" i="23"/>
  <c r="H153" i="23" l="1"/>
  <c r="I153" i="23"/>
  <c r="J153" i="23"/>
  <c r="K153" i="23"/>
  <c r="M153" i="23"/>
  <c r="N153" i="23"/>
  <c r="O153" i="23"/>
  <c r="P153" i="23"/>
  <c r="Q153" i="23"/>
  <c r="G153" i="23"/>
  <c r="H185" i="23"/>
  <c r="I185" i="23"/>
  <c r="J185" i="23"/>
  <c r="K185" i="23"/>
  <c r="I24" i="24" s="1"/>
  <c r="L185" i="23"/>
  <c r="M185" i="23"/>
  <c r="N185" i="23"/>
  <c r="O185" i="23"/>
  <c r="P185" i="23"/>
  <c r="Q185" i="23"/>
  <c r="G185" i="23" l="1"/>
  <c r="L236" i="23" l="1"/>
  <c r="H114" i="23"/>
  <c r="I114" i="23"/>
  <c r="J114" i="23"/>
  <c r="K114" i="23"/>
  <c r="N114" i="23"/>
  <c r="O114" i="23"/>
  <c r="P114" i="23"/>
  <c r="Q114" i="23"/>
  <c r="F236" i="23" l="1"/>
  <c r="F185" i="23" l="1"/>
  <c r="E25" i="24" l="1"/>
  <c r="G29" i="24"/>
  <c r="I29" i="24"/>
  <c r="M29" i="24"/>
  <c r="O29" i="24"/>
  <c r="G26" i="23"/>
  <c r="E14" i="24" s="1"/>
  <c r="H26" i="23"/>
  <c r="I26" i="23"/>
  <c r="J26" i="23"/>
  <c r="K26" i="23"/>
  <c r="L26" i="23"/>
  <c r="M26" i="23"/>
  <c r="K14" i="24" s="1"/>
  <c r="N26" i="23"/>
  <c r="O26" i="23"/>
  <c r="P26" i="23"/>
  <c r="Q26" i="23"/>
  <c r="G240" i="23"/>
  <c r="H240" i="23"/>
  <c r="I240" i="23"/>
  <c r="J240" i="23"/>
  <c r="K240" i="23"/>
  <c r="L240" i="23"/>
  <c r="M240" i="23"/>
  <c r="N240" i="23"/>
  <c r="O240" i="23"/>
  <c r="P240" i="23"/>
  <c r="Q240" i="23"/>
  <c r="G90" i="23" l="1"/>
  <c r="H90" i="23"/>
  <c r="I90" i="23"/>
  <c r="J90" i="23"/>
  <c r="K90" i="23"/>
  <c r="L90" i="23"/>
  <c r="M90" i="23"/>
  <c r="N90" i="23"/>
  <c r="O90" i="23"/>
  <c r="P90" i="23"/>
  <c r="Q90" i="23"/>
  <c r="E20" i="24"/>
  <c r="K20" i="24"/>
  <c r="G118" i="23"/>
  <c r="H118" i="23"/>
  <c r="I118" i="23"/>
  <c r="J118" i="23"/>
  <c r="K118" i="23"/>
  <c r="L118" i="23"/>
  <c r="M118" i="23"/>
  <c r="N118" i="23"/>
  <c r="O118" i="23"/>
  <c r="P118" i="23"/>
  <c r="Q118" i="23"/>
  <c r="E22" i="24"/>
  <c r="H129" i="23"/>
  <c r="I129" i="23"/>
  <c r="J129" i="23"/>
  <c r="K129" i="23"/>
  <c r="L129" i="23"/>
  <c r="M129" i="23"/>
  <c r="K22" i="24" s="1"/>
  <c r="N129" i="23"/>
  <c r="O129" i="23"/>
  <c r="P129" i="23"/>
  <c r="Q129" i="23"/>
  <c r="E23" i="24"/>
  <c r="K23" i="24"/>
  <c r="K25" i="24"/>
  <c r="G68" i="23" l="1"/>
  <c r="E18" i="24" s="1"/>
  <c r="H68" i="23"/>
  <c r="I68" i="23"/>
  <c r="J68" i="23"/>
  <c r="K68" i="23"/>
  <c r="L68" i="23"/>
  <c r="M68" i="23"/>
  <c r="K18" i="24" s="1"/>
  <c r="N68" i="23"/>
  <c r="O68" i="23"/>
  <c r="P68" i="23"/>
  <c r="Q68" i="23"/>
  <c r="G236" i="23" l="1"/>
  <c r="E26" i="24" s="1"/>
  <c r="H236" i="23"/>
  <c r="I236" i="23"/>
  <c r="J236" i="23"/>
  <c r="K236" i="23"/>
  <c r="M236" i="23"/>
  <c r="K26" i="24" s="1"/>
  <c r="F129" i="23"/>
  <c r="F68" i="23"/>
  <c r="K246" i="23" l="1"/>
  <c r="I246" i="23"/>
  <c r="G246" i="23"/>
  <c r="E24" i="24"/>
  <c r="E29" i="24" s="1"/>
  <c r="M246" i="23"/>
  <c r="K24" i="24"/>
  <c r="K29" i="24" s="1"/>
  <c r="F26" i="23" l="1"/>
  <c r="N236" i="23"/>
  <c r="O236" i="23"/>
  <c r="O246" i="23" s="1"/>
  <c r="P236" i="23"/>
  <c r="Q236" i="23"/>
  <c r="Q246" i="23" s="1"/>
  <c r="F17" i="24" l="1"/>
  <c r="H17" i="24"/>
  <c r="J17" i="24"/>
  <c r="L17" i="24"/>
  <c r="N17" i="24"/>
  <c r="D17" i="24"/>
  <c r="P33" i="23" l="1"/>
  <c r="N33" i="23"/>
  <c r="J33" i="23"/>
  <c r="H33" i="23"/>
  <c r="L33" i="23"/>
  <c r="F33" i="23"/>
  <c r="F118" i="23" l="1"/>
  <c r="F80" i="23" l="1"/>
  <c r="F89" i="23"/>
  <c r="F82" i="23"/>
  <c r="F90" i="23" l="1"/>
  <c r="F18" i="23"/>
  <c r="F25" i="24" l="1"/>
  <c r="H25" i="24"/>
  <c r="L25" i="24"/>
  <c r="N25" i="24"/>
  <c r="F18" i="24"/>
  <c r="J18" i="24"/>
  <c r="F24" i="24"/>
  <c r="H24" i="24"/>
  <c r="J24" i="24"/>
  <c r="L24" i="24"/>
  <c r="N24" i="24"/>
  <c r="D24" i="24"/>
  <c r="F28" i="24"/>
  <c r="H28" i="24"/>
  <c r="L28" i="24"/>
  <c r="D28" i="24"/>
  <c r="H18" i="24"/>
  <c r="L18" i="24"/>
  <c r="N18" i="24"/>
  <c r="F16" i="24"/>
  <c r="H16" i="24"/>
  <c r="J16" i="24"/>
  <c r="L16" i="24"/>
  <c r="N16" i="24"/>
  <c r="D16" i="24"/>
  <c r="F47" i="23"/>
  <c r="F46" i="23"/>
  <c r="F45" i="23"/>
  <c r="F44" i="23"/>
  <c r="F43" i="23"/>
  <c r="F42" i="23"/>
  <c r="F41" i="23"/>
  <c r="F40" i="23"/>
  <c r="F39" i="23"/>
  <c r="F38" i="23"/>
  <c r="F37" i="23"/>
  <c r="F36" i="23"/>
  <c r="F35" i="23"/>
  <c r="F26" i="24"/>
  <c r="H26" i="24"/>
  <c r="J26" i="24"/>
  <c r="L26" i="24"/>
  <c r="N26" i="24"/>
  <c r="D26" i="24"/>
  <c r="D18" i="24"/>
  <c r="F14" i="24"/>
  <c r="H14" i="24"/>
  <c r="J14" i="24"/>
  <c r="L14" i="24"/>
  <c r="N14" i="24"/>
  <c r="D14" i="24"/>
  <c r="J25" i="24"/>
  <c r="H18" i="23"/>
  <c r="J18" i="23"/>
  <c r="H13" i="24" s="1"/>
  <c r="L18" i="23"/>
  <c r="J13" i="24" s="1"/>
  <c r="N18" i="23"/>
  <c r="L13" i="24" s="1"/>
  <c r="P18" i="23"/>
  <c r="D13" i="24"/>
  <c r="H15" i="24"/>
  <c r="J15" i="24"/>
  <c r="L15" i="24"/>
  <c r="N15" i="24"/>
  <c r="F15" i="24"/>
  <c r="F19" i="24"/>
  <c r="H19" i="24"/>
  <c r="J19" i="24"/>
  <c r="L19" i="24"/>
  <c r="N19" i="24"/>
  <c r="F27" i="24"/>
  <c r="H27" i="24"/>
  <c r="J27" i="24"/>
  <c r="L27" i="24"/>
  <c r="N27" i="24"/>
  <c r="F240" i="23"/>
  <c r="F21" i="24"/>
  <c r="H21" i="24"/>
  <c r="J21" i="24"/>
  <c r="L21" i="24"/>
  <c r="N21" i="24"/>
  <c r="F22" i="24"/>
  <c r="H22" i="24"/>
  <c r="J22" i="24"/>
  <c r="L22" i="24"/>
  <c r="N22" i="24"/>
  <c r="F20" i="24"/>
  <c r="H20" i="24"/>
  <c r="J20" i="24"/>
  <c r="L20" i="24"/>
  <c r="N20" i="24"/>
  <c r="H14" i="23"/>
  <c r="H246" i="23" s="1"/>
  <c r="J14" i="23"/>
  <c r="L14" i="23"/>
  <c r="L246" i="23" s="1"/>
  <c r="N14" i="23"/>
  <c r="P14" i="23"/>
  <c r="P246" i="23" s="1"/>
  <c r="F14" i="23"/>
  <c r="F246" i="23" s="1"/>
  <c r="D20" i="24"/>
  <c r="D21" i="24"/>
  <c r="D22" i="24"/>
  <c r="D19" i="24"/>
  <c r="D15" i="24"/>
  <c r="J246" i="23" l="1"/>
  <c r="N246" i="23"/>
  <c r="D27" i="24"/>
  <c r="J28" i="24"/>
  <c r="N28" i="24"/>
  <c r="N12" i="24"/>
  <c r="D12" i="24"/>
  <c r="H12" i="24"/>
  <c r="H29" i="24" s="1"/>
  <c r="L12" i="24"/>
  <c r="L29" i="24" s="1"/>
  <c r="F12" i="24"/>
  <c r="J12" i="24"/>
  <c r="F13" i="24"/>
  <c r="N13" i="24"/>
  <c r="D23" i="24"/>
  <c r="F23" i="24"/>
  <c r="H23" i="24"/>
  <c r="J23" i="24"/>
  <c r="N23" i="24"/>
  <c r="L23" i="24"/>
  <c r="J29" i="24" l="1"/>
  <c r="F29" i="24"/>
  <c r="N29" i="24"/>
  <c r="D29" i="24"/>
</calcChain>
</file>

<file path=xl/sharedStrings.xml><?xml version="1.0" encoding="utf-8"?>
<sst xmlns="http://schemas.openxmlformats.org/spreadsheetml/2006/main" count="1049" uniqueCount="565">
  <si>
    <t>№
з/п</t>
  </si>
  <si>
    <t>Зміст заходу</t>
  </si>
  <si>
    <t xml:space="preserve">Термін
виконан-
ня </t>
  </si>
  <si>
    <t>Виконавець</t>
  </si>
  <si>
    <t>Очікуваний 
результат</t>
  </si>
  <si>
    <t>Всього</t>
  </si>
  <si>
    <t>у тому числі за рахунок коштів:</t>
  </si>
  <si>
    <t>місцевих бюджетів</t>
  </si>
  <si>
    <t>підпри-
ємств</t>
  </si>
  <si>
    <t>інших 
джерел</t>
  </si>
  <si>
    <t>найменування показника</t>
  </si>
  <si>
    <t>значення показника</t>
  </si>
  <si>
    <t>№ і назва завдання Стратегії розвитку Донецької області на період до 2027 року</t>
  </si>
  <si>
    <t>Витрати на реалізацію, тис.грн</t>
  </si>
  <si>
    <t>Держав-
ного
бюджету</t>
  </si>
  <si>
    <t>обласного
бюджету</t>
  </si>
  <si>
    <t>районного бюджету, бюджету територіальної громади</t>
  </si>
  <si>
    <t>Стратегічна ціль 1. Оновлена, конкурентоспроможна економіка</t>
  </si>
  <si>
    <t>Стратегічна ціль 2. Якість життя та людський розвиток</t>
  </si>
  <si>
    <t>Стратегічна ціль 3. Ефективне управління та безпека в умовах зовнішніх та внутрішніх викликів</t>
  </si>
  <si>
    <t>Стратегічна ціль 4. Екологічна безпека та збалансоване природокористування</t>
  </si>
  <si>
    <t>Протягом року</t>
  </si>
  <si>
    <t>Святогірська міська рада</t>
  </si>
  <si>
    <t xml:space="preserve">Інформаційно-консультаційна підтримка суб'єктів господарюваня, громадських організацій                           </t>
  </si>
  <si>
    <t>Інші завдання: Забезпечення обізнаності населення щодо переваг євроінтеграції</t>
  </si>
  <si>
    <t>Інформаційні заходи, од.</t>
  </si>
  <si>
    <t>Кількість виготовлених відеороліків, од.</t>
  </si>
  <si>
    <t>За потребою</t>
  </si>
  <si>
    <t>4</t>
  </si>
  <si>
    <t>2</t>
  </si>
  <si>
    <t>Накопичення засобів індивідуального захисту органів дихання для забезпечення непрацюючого населення.</t>
  </si>
  <si>
    <t xml:space="preserve">Придбання та встановлення пожежних гідрантів, ремонту несправних, утримання, влаштування штучних водойм, забезпечення пірсами та під`їздами до існуючих природних та штучних водойм </t>
  </si>
  <si>
    <t>Протягом 
року</t>
  </si>
  <si>
    <t>Розвиток, утримання та експлуатаційно-технічне обслуговування системи оповіщення населення про загрозу виникнення НС.</t>
  </si>
  <si>
    <t>Забезпечення користувачів необхідними документами у разі відсутності, втрати, псування або недоступності документації у випадках стихійного лиха, пожеж, аварій та інших НС</t>
  </si>
  <si>
    <t>Надання компенсаційних виплат громадянам, постраждалим внаслідок аварії на ЧАЕС:</t>
  </si>
  <si>
    <t xml:space="preserve">Відділ соціального захисту населення </t>
  </si>
  <si>
    <t xml:space="preserve"> - на пільговий проїзд один раз на рік</t>
  </si>
  <si>
    <t xml:space="preserve">Кількість осіб </t>
  </si>
  <si>
    <t>Забезпечення реабілітаційними послугами дітей з інвалідністю</t>
  </si>
  <si>
    <t>Кількість дітей</t>
  </si>
  <si>
    <t>Заходи щодо часткового фінансування  вартості путівок дитячим закладам оздоровлення за послуги з оздоровлення дітей, які виховуються в сім'ях з дітьми:</t>
  </si>
  <si>
    <t xml:space="preserve"> Надання харчових наборів одиноким непрацездатним громадянам, що обслуговуються у терцентрі, за рахунок благодійних внесків та поточного рахунку сум за дорученням, враховуючи реальні доходи кожного одинокого непрацездатного громадянина</t>
  </si>
  <si>
    <t>Кількість осіб</t>
  </si>
  <si>
    <t>Розробка та виконання заходів, спрямованих на покращення якості надання соціальних послуг</t>
  </si>
  <si>
    <t>Кількість громадських об'єднань ветеранів, які були забезпечені фінансовою підтримкою</t>
  </si>
  <si>
    <t>Придбання, зберігання, доставка підручників, посібників</t>
  </si>
  <si>
    <t>Стимулювання обдарованої молоді</t>
  </si>
  <si>
    <t>Кількість заходів</t>
  </si>
  <si>
    <t>Кількість учасників</t>
  </si>
  <si>
    <t>Проведення та участь у спортивно-масових заходах</t>
  </si>
  <si>
    <t>Проведення та участь у змаганнях</t>
  </si>
  <si>
    <t xml:space="preserve">Спрощення доступу для потенційних інвесторів до інформації про інвестиційні можливості громади шляхом оновлення та розповсюдження Інвестиційного паспорту міста, Каталогу інвестиційних пропозицій  </t>
  </si>
  <si>
    <t>Обізнаність та проінформованість громадян міста щодо діяльності Святогірської міської ради, осіб</t>
  </si>
  <si>
    <t>Близько 15000</t>
  </si>
  <si>
    <t>5</t>
  </si>
  <si>
    <t>6</t>
  </si>
  <si>
    <t>7</t>
  </si>
  <si>
    <t>8</t>
  </si>
  <si>
    <t>9</t>
  </si>
  <si>
    <t>10</t>
  </si>
  <si>
    <t>11</t>
  </si>
  <si>
    <t>1</t>
  </si>
  <si>
    <t>3</t>
  </si>
  <si>
    <t>12</t>
  </si>
  <si>
    <t>13</t>
  </si>
  <si>
    <t>14</t>
  </si>
  <si>
    <t>15</t>
  </si>
  <si>
    <t>16</t>
  </si>
  <si>
    <t>Разом</t>
  </si>
  <si>
    <t>надання матеріальної допомоги окремим категоріям громадян (непрацездатним: пенсіонерам, особам з інвалідністю, дітям з інвалідністю, опікунам  над недієздатними особами, іншим категоріям)</t>
  </si>
  <si>
    <t>Надання стипендій обдарованим дітям</t>
  </si>
  <si>
    <t>11 закладів освіти</t>
  </si>
  <si>
    <t>Проходження педагогічними працівниками медоглядів</t>
  </si>
  <si>
    <t>Матеріальне заохочення педагогічних працівників</t>
  </si>
  <si>
    <t>Надання матеріальної допомоги педпрацівникам</t>
  </si>
  <si>
    <t xml:space="preserve">Забезпечення підвищення кваліфікації педагогічних працівників </t>
  </si>
  <si>
    <t>Організація та проведення І етапу та участь у ІІ етапі  Всеукраїнської дитячо-юнацької військово-патріотичної гри "Сокіл" ("Джура")</t>
  </si>
  <si>
    <t>Проведення І етапу та участь у ІІ етапі  Всеукраїнської дитячо-юнацької військово-патріотичної гри "Сокіл" ("Джура")</t>
  </si>
  <si>
    <t>Проведення заходів з національно-патріотичного виховання дітей та молоді</t>
  </si>
  <si>
    <t>Проведення 5 заходів із залученням 350 учнів</t>
  </si>
  <si>
    <t>17</t>
  </si>
  <si>
    <t>18</t>
  </si>
  <si>
    <t>19</t>
  </si>
  <si>
    <t>Оплата енергоносіїв у водопровідному господарстві</t>
  </si>
  <si>
    <t>Покращення стану забезпечення 82 державної пожежно-рятувальної частини 6 державного пожежно – рятувального загону необхідним запасом пально-мастильних матеріалів, що в свою чергу підвищить рівень захисту підприємств, установ, організацій, житлового сектору Святогірської об’єднаної територіальної громади та навколишнього природного середовища від пожеж, надзвичайних ситуацій, а також їх небезпечних факторів.</t>
  </si>
  <si>
    <t>тис. грн.</t>
  </si>
  <si>
    <t>Державного бюджету</t>
  </si>
  <si>
    <t>підприємств</t>
  </si>
  <si>
    <t>інших джерел</t>
  </si>
  <si>
    <t>обласного бюджету</t>
  </si>
  <si>
    <t>РАЗОМ</t>
  </si>
  <si>
    <t>Напрями реалізації заходів</t>
  </si>
  <si>
    <t>Витрати на реалізацію</t>
  </si>
  <si>
    <t>бюджету територіальної громади</t>
  </si>
  <si>
    <t xml:space="preserve"> Відділ комунальної власності, житлово-комунального господарства та благоустрою Святогірської міської ради, КП Святогірської міської ради «СЕРВІСКОМУНБУД»</t>
  </si>
  <si>
    <t>КЗ "Центр надання соціальних послуг Святогірської міської ради"</t>
  </si>
  <si>
    <t>1 ЗЗСО</t>
  </si>
  <si>
    <t>Проведення експертної оцінки пошкоджень закладів освіти</t>
  </si>
  <si>
    <t>Проведення експертної оцінки закладів освіти</t>
  </si>
  <si>
    <t>Проходження медогляду працівниками закладів освіти</t>
  </si>
  <si>
    <t xml:space="preserve">Проведення брифінгів, круглих столів,  інформаційних заходів з актуальних й поточних питань </t>
  </si>
  <si>
    <t xml:space="preserve">Виготовлення відеороликів для розміщення в соціальних мережах інтернет, інформаційне наповнення сторінок СМВА у соціальних мережах щодо воєнної, соціальної-політичної, соціально-економічної, культурної ситуації у громаді, області та державі в цілому </t>
  </si>
  <si>
    <t>Висвітлення напрямків роботи Святогірської військової адміністрації та органів місцевого самоврядування через соціальні мережі Інтернет та засоби масової інформації</t>
  </si>
  <si>
    <t>Співпраця із засобами масової інформації різних форм власності, забезпечення комунікативної політики СМВА та громадськості</t>
  </si>
  <si>
    <t>Сектор інформаційної діяльності, комунікацій з громадськістю та з питань реінтеграції тимчасово неконтрольованих територій</t>
  </si>
  <si>
    <t>Надання гумвнітарної допомоги</t>
  </si>
  <si>
    <t>Підтримка внутрішньо переміщених осіб через співпрацю з мінародними  організаціями</t>
  </si>
  <si>
    <t xml:space="preserve"> Захист і допомога з боку держави</t>
  </si>
  <si>
    <t>Міський центр зайнятості</t>
  </si>
  <si>
    <t xml:space="preserve">Працевлаштування за сприянням служби зайнятості </t>
  </si>
  <si>
    <t>Тимчасова зайнятість безробітних осіб з числа тих, які будуть перебувати на обліку в міському центрі зайнятості</t>
  </si>
  <si>
    <t>Охоплено профорієнтаційними послугами</t>
  </si>
  <si>
    <t>Міський центр зайнятості, ДНЗ
"Донецький ЦПТО ДСЗ", учбові заклади, підприємства</t>
  </si>
  <si>
    <t>Міський центр зайнятості, учбові заклади</t>
  </si>
  <si>
    <t>Надано ваучери населенню</t>
  </si>
  <si>
    <t>Міський центр зайнятості, місцеві бюджети, роботодавці</t>
  </si>
  <si>
    <t>3.1 Фінансове забезпечення заходів Програми</t>
  </si>
  <si>
    <t>2.1. Агропромисловий комплекс</t>
  </si>
  <si>
    <t>2.2 Розвиток земельних відносин</t>
  </si>
  <si>
    <t>Святогірська міська військова адміністрація</t>
  </si>
  <si>
    <t>2.4. Розвиток інформаційного простору. Забезпечення доступу до неупереджених джерел інформації</t>
  </si>
  <si>
    <t>Сприяння повній і продуктивній зайнятості та гідній праці для всіх жінок і чоловіків, осіб з інвалідністю</t>
  </si>
  <si>
    <t>Участь у навчальних Заходах (навчальні поїздки, тренінги) та Заходах з обміну досвідом (співпраця з іншими громадами, громадськістю) працівників виконавчих органів ради, громадських організацій, представників бізнесу з метою впровадження ефективних економічних стратегій та підвищення інвестиційного іміджу громади</t>
  </si>
  <si>
    <t>Стимулювання розвитку ініціатив мікробізнесу та самозайнятості безробітних шляхом надання одноразової виплати допомоги по безробіттю*</t>
  </si>
  <si>
    <t>Діяльність Консалтингового простору "Перспектива" у центрі зайнятості. Системна інформаційно-консультаційна робота з активізації та підтримки підприємницької ініціативи шляхом проведення тренінгів, семінарів, круглих столів та інших тематичних заходів щодо можливості організації та розширення власної справи</t>
  </si>
  <si>
    <t>Залучення незайнятих громадян до участі в громадських роботах та інших роботах тимчасового характеру*</t>
  </si>
  <si>
    <t>Сприяння конкурентоспроможності осіб на ринку праці шляхом надання комплексу профорієнтаційних послуг з використанням інноваційних форм роботи</t>
  </si>
  <si>
    <t>Сприяння реалізації пункту 5 статі 35 Закону України "Про зайнятість населення" щодо підтвердження професійної кваліфікації за результатами неформального професійного навчання за робітничими професіями</t>
  </si>
  <si>
    <r>
      <t>Сприяння реалізації державної політики з питань тимчасово окупованої території та захисту прав населення, що на ній проживає, кінцевою метою якої є їх реінтеграція в єдиний правовий, інформаційний, соціально-економічний, культурний, освітній простір України (далі - реінтеграція</t>
    </r>
    <r>
      <rPr>
        <b/>
        <sz val="12"/>
        <color theme="1"/>
        <rFont val="Calibri"/>
        <family val="2"/>
        <charset val="204"/>
        <scheme val="minor"/>
      </rPr>
      <t>)</t>
    </r>
  </si>
  <si>
    <t>Створення страхового фонду  документації на об'єкти,  споруди, інженерні мережі,
 продукцію підприємств та організацій міста.</t>
  </si>
  <si>
    <t>Кількість безробітних, які отримали одноразову виплату допомоги по безробіттю для зайняття підприємницькою діяльністю</t>
  </si>
  <si>
    <t xml:space="preserve">Публікації, статті, індивідуальні консультації, од. </t>
  </si>
  <si>
    <t>Розміщено  на міських, обласних, державних он-лайн платформах, од.</t>
  </si>
  <si>
    <t>Участь у тренінгах, засіданнях, конференціях, од.</t>
  </si>
  <si>
    <t>Працевлаштовано з компенсацією роботодавцю єдиного внеску</t>
  </si>
  <si>
    <t>Засідання Консалтингового простору "Перспектива", проведення тренінгів, семінарів, круглих столів та інших тематичних заходів щодо можливості організації та розширення власної справи</t>
  </si>
  <si>
    <t>Працевлаштування безробітних громадян з числа ВПО з компенсацією витрат роботодавця на навчання</t>
  </si>
  <si>
    <t>Зареєстровані безробітні з числа ВПО, яким здійснюється компенсація при працевлаштуванні до роботодавця, розташованого не за місцем реєстрації безробітного в центрі зайнятості та не за місцем реєстрації його проживання чи перебування</t>
  </si>
  <si>
    <t>Придбано одиниць</t>
  </si>
  <si>
    <t>Паливо, питна вода, баки для води, засоби індивідуального захисту, медикаменти, продовольчі пайки тощо</t>
  </si>
  <si>
    <t xml:space="preserve">За потребою </t>
  </si>
  <si>
    <t>Утримання технічного стану системи оповіщення</t>
  </si>
  <si>
    <t>Компенсація вартості послуг і розміру фактичних (понесених) витрат на проїзд залізничним, автомобільним транспортом для проїзду до дитячого закладу з оздоровлення та відпочинку у прямому та зворотньому напрямку</t>
  </si>
  <si>
    <t xml:space="preserve">Святогірська міська рада </t>
  </si>
  <si>
    <t>Придбання системи сповіщення населення про загрозу виникнення надзвичайних ситуацій</t>
  </si>
  <si>
    <t xml:space="preserve"> Розвиток малого та середнього підприємництва, як драйверу структурних перетворень</t>
  </si>
  <si>
    <t xml:space="preserve">Відзначення  суб'єктів в сфері агропромислового виробництва з нагоди  Дня працівників сільського господарства </t>
  </si>
  <si>
    <t>Організція та проведення заходів із сприяння розвитку земельної реформи</t>
  </si>
  <si>
    <t>Стимулювання сільського населення до розвитку підприємницької діяльності шляхом проведення   інформаційно-роз'яснювальної і консультативної роботи (друкована продукція, тренінги, індивідуальні послуги,семінари,конференції, наради)</t>
  </si>
  <si>
    <t xml:space="preserve">Кількість заходів (од).      Кількість поліграфічної продукції (од).                                       </t>
  </si>
  <si>
    <t>Площа (га)</t>
  </si>
  <si>
    <t xml:space="preserve">Кількість заходів (од).      Кількість слухачів (од).   Кількість буклетів  (шт).      </t>
  </si>
  <si>
    <t>кількість осіб</t>
  </si>
  <si>
    <t xml:space="preserve"> - надання одноразової  матеріальної допомоги постраждалим внаслідок катастрофи на ЧАЕС*</t>
  </si>
  <si>
    <t xml:space="preserve"> Кількість фізичних осіб, які отримують компенсацію за надання соціальних послуг на непрофесійній та професійній основі    </t>
  </si>
  <si>
    <t xml:space="preserve"> Кількість фізичних осіб, які отримують компенсацію за надання соціальних послуг на  професійній основі    </t>
  </si>
  <si>
    <t xml:space="preserve"> Кількість фізичних осіб, які отримують державну  соціальну допомогу за надання соціальних послуг на  непрофесійній  основі    </t>
  </si>
  <si>
    <t xml:space="preserve">надання матеріальної допомоги на поховання особам,  які здійснили поховання громадян, що не перебували  в трудових відносинах на день смерті та постійно мешкали на території Святогірської міської територіальної громади </t>
  </si>
  <si>
    <t>матеріальна допомога особам, яким присвоєне звання "Почесний громадянин Святогірської територіальної громади", "Почесний громадянин  міста Святогірськ"</t>
  </si>
  <si>
    <t>Надання пільг особам з інвалідністю по зору І та ІІ групи, дітям з інвалідністю по зору до 18 років*</t>
  </si>
  <si>
    <t>Надання  особам з інвалідністю компенсаційних виплат на бензин, ремонт, технічне обслуговування автотранспорту та транспортні витрати*</t>
  </si>
  <si>
    <t>Кількість квітків</t>
  </si>
  <si>
    <t>Виявити потреби населення в соціальних послугах та розробити заходи по задоволенню виявленої потреби у наданні соціальних послуг відповідно до наказу Мінсоцполітики від 19.04.2023 № 130 "Про затвердження Порядку визначення потреб адміністративно- територіальної одиниці/територіальної громади у соціальних послугах"</t>
  </si>
  <si>
    <t>визначення потреби у базових соціальних послугах за зовнішньою оцінкою діяльності центру надання соціальних послуг</t>
  </si>
  <si>
    <t>Фінансування ветеранських організацій  та громадських обєднань осіб з інвалідністю у відповідності до ПКМ України від 14.02.2018 № 156  та ПКМ України від 3 березня 2020 року №166</t>
  </si>
  <si>
    <t>За підсумками  проходження конкурсу проєктів</t>
  </si>
  <si>
    <t xml:space="preserve"> - забезпення та надання  компенсацій фізичним особам, які надають соціальні послуги з догляду без здійснення підприємницької діяльності на професійній основі</t>
  </si>
  <si>
    <t xml:space="preserve"> - забезпечення та надання  компенсацій фізичним особам, які надають соціальні послуги з догляду без здійснення підприємницької діяльності на непрофесійній основі</t>
  </si>
  <si>
    <t xml:space="preserve">Забезпечення організації надання матеріальної допомоги сім’ям ВПО, які опинились у скрутному становищі </t>
  </si>
  <si>
    <t>Центр підтримки внутрішніх переселенців Краматорського району «МиРазом» (м.Дніпро)</t>
  </si>
  <si>
    <t>Утворення сектору з питань  ветеранської політики</t>
  </si>
  <si>
    <t>Всебічна підтримка внутрішньо переміщених осіб, які перемістилися з територіїгромади до інших регіонів України</t>
  </si>
  <si>
    <t>Надання правової, соціальної та гуманітарної допомоги</t>
  </si>
  <si>
    <t>Всебічна підтримка ветеранів та членів їхніх родин.</t>
  </si>
  <si>
    <t>Ліквідація несанкціонованих звалищ відходів</t>
  </si>
  <si>
    <t xml:space="preserve"> Зменшення диспропорцій між попитом та пропозицією робочої сили
</t>
  </si>
  <si>
    <t>Здійснення професійної
підготовки та покращення професійних навичок безробітних жінок та чоловіків (зокрема, з числа внутрішньо переміщених осіб)</t>
  </si>
  <si>
    <t>Охоплено
профнавчанням/ в т.ч. безробітних з категорії ВПО</t>
  </si>
  <si>
    <t>Підтвердили прфесійну кваліфікації за результатаим неформального професійного навчання за робітничими професіями</t>
  </si>
  <si>
    <t>Здійснення компенсації роботодавцю єдиного внеску за працевлаштованих безробітних на нові робочі місця*</t>
  </si>
  <si>
    <t>Сприяння розвитку ефективної системи перекваліфікації та навчання протягом життя, особливо серед людей старше 45 років*</t>
  </si>
  <si>
    <t>Здійснення компенсації витрат роботодавця, який працевлаштовує за направленням центру зайнятості зареєстрованого безробітного з числа ВПО строком не менш як на дванадцять календарних місяців на навчання*</t>
  </si>
  <si>
    <t>Здійснення компенсації у разі працевлаштування зареєстрованого безробітного з числа ВПО до роботодавця, розташованого не за місцем реєстрації безробітного в центрі зайнятості та не за місцем реєстрації його проживання чи перебування, такій особі за рахунок коштів Фонду одноразово фактичні транспортні витрати на переїзд до іншої адміністративно-територіальної одиниці місця працевлаштування*</t>
  </si>
  <si>
    <t>* в межах фінансування Фонду ЗДССУВБ згідно Постанови від 18 квітня 2023 р. № 338 "Деякі питання надання роботодавцям компенсації єдиного внеску на загальнообов’язкове державне соціальне страхування за працевлаштування на нові робочі місця"</t>
  </si>
  <si>
    <t>Здійснення компенсації роботодавцям витрат на оплату праці за працевлаштованих безробітних з числа ВПО на умовах строкових трудових
договорів*</t>
  </si>
  <si>
    <t>Працевлаштова-  но на умовах строкових трудових договорів з компенсацію витрат роботодавця на оплату праці таких осіб</t>
  </si>
  <si>
    <t>Надання компенсації витрат зареєстрованим безробітним з числа ВПО для проходження попереднього медичного та наркологічного огляду відповідно до законодавства, якщо це необхідно для працевлаштування*</t>
  </si>
  <si>
    <t>Надано компенсацію витрат для проходження попереднього медичного та наркологічного
огляду</t>
  </si>
  <si>
    <t>Забезпечувати засобами захисту органів дихання непрацюючого населення, яке проживає в містах, віднесених до груп з цивільної оборони, в зоні можливого хімічного забруднення (в умовах АТО) та в прогнозованій зоні хімічного забруднення (в умовах мирного стану)</t>
  </si>
  <si>
    <t xml:space="preserve">Забезпечувати  наявність  нормативної кількості
матеріального резерву
всіх рівнів (окрім державного)                                                                 Інші заходи: Забезпечення належного реагування у разі виникнення надзвичайних ситуацій </t>
  </si>
  <si>
    <t>захисна споруда цивільного захисту</t>
  </si>
  <si>
    <t>Придбання засобів протипожежної безпеки, відновлення протипожежної сигналізації тощо</t>
  </si>
  <si>
    <t>Придбання та доставка підручників для закладів освіти</t>
  </si>
  <si>
    <t>Підвищення кваліфікації 26 курсів для 23 педагогів педпрацівникам</t>
  </si>
  <si>
    <t>Проведення заходів до сімейних свят (День Матері, День Батька, День Сім’ї, День захисту дітей, заходи для молоді та дітей з особливими потребами)</t>
  </si>
  <si>
    <t>Організація заходів та майстер-класів, спрямованих на збереження культурних сімейних традицій і ціностей</t>
  </si>
  <si>
    <t xml:space="preserve"> Підвищення рівня проінформованості населення про форми, прояви, причини і наслідки домашнього насильства розуміння природи домашнього насильства</t>
  </si>
  <si>
    <t xml:space="preserve">Проведення інформаційно-просвітницьких заходів з питань запобігання та протидії домашньому насильству та насильства за ознакою статі, зокрема проведення заходів присвячених Міжнародній акції «16 днів проти насильства» </t>
  </si>
  <si>
    <t xml:space="preserve"> Підвищення рівня обізнаності населення щодо проблем торгівлі людьми </t>
  </si>
  <si>
    <t>Організація акцій , конкурсів, семінарів - тренінгів, походів та інших заходів, розповсюдження інформаційних матеріалів , розміщення соціальної реклами з метою підвищення рівня громадянських компетентностей, у т.ч. через лідерство /участь у обласних заходах</t>
  </si>
  <si>
    <t>Сприяти участі молоді громади у Всеукраїнських та міжнародних заходах у сфері реалізації молодіжної політики</t>
  </si>
  <si>
    <t xml:space="preserve">Сприяти участі у семінарах, тренінгах, форумах та інших заходах в рамках програми "Молодіжний працівник" із залученням представників молодіжних громадських організацій </t>
  </si>
  <si>
    <t xml:space="preserve">Організація роботи з розповсюдження інформаційних та методичних матеріалів, розміщення соціальних роліків та реклами з метою інформаційного забезпечення державної політики у молодіжній сфері та комунікація молоді у межах регіону </t>
  </si>
  <si>
    <t xml:space="preserve">Організація роботи з аналізу інформаційно- аналітичних та наукових документів, зхдійснення щорічних опитувань молоді громади </t>
  </si>
  <si>
    <t xml:space="preserve">Організація заходів   з формування української громадянської ідентичності: висвітлення місцевими засобами масової інформації радіопередач , публікацій та соціальної реклами, проведення акцій, семінарів, "круглих столів", тематичних зустрічів із залученням участників АТО та ООС, учасників Революції Гідності </t>
  </si>
  <si>
    <t>Залучати до навчальних  семінарів, конференцій, «круглих столів»,  тематичних уроків, лекцій, виховних годин, бесід, диспутів, інформаційних марафонів та інших заходів для учнів закладів освіти з питань євроатлантичної інтеграції України.</t>
  </si>
  <si>
    <t>Інформаційно- просвітницька робота, спрямована на виховання у громадян шанобливого ставлення до державних та національних символів України; висвітлення у засобах масової інформації історії подій українського народу</t>
  </si>
  <si>
    <t>Організація інформаційно-просвітницьких заходів на території громади  з метою підвищення рівня  інформованості  населення щодо гендерної рівності,  запобігання насильству в  сім’ї  та протидії гендерному насильству</t>
  </si>
  <si>
    <t>Проведення навчання</t>
  </si>
  <si>
    <t>Організація заходів із залученням жінок на всіх етапах розбудови громади (Запобігання та боротьба з насильством щодо жінок, рівна участь жінок та чоловіків у прийнятті політичних та громадських рішень, боротьба з гендерними стереотипами та гендерною дискримінацією)</t>
  </si>
  <si>
    <t>Навчання</t>
  </si>
  <si>
    <t>Кількість роліків, реклами тощо</t>
  </si>
  <si>
    <t>Кількість опитувань</t>
  </si>
  <si>
    <r>
      <rPr>
        <sz val="11"/>
        <rFont val="Times New Roman"/>
        <family val="1"/>
        <charset val="204"/>
      </rPr>
      <t>Виготовлення облікової документації та укладення охоронних договорів на пам’ятки культурної спадщини</t>
    </r>
    <r>
      <rPr>
        <b/>
        <sz val="11"/>
        <rFont val="Times New Roman"/>
        <family val="1"/>
        <charset val="204"/>
      </rPr>
      <t xml:space="preserve">  
</t>
    </r>
  </si>
  <si>
    <t>Проведення культурно-мистецьких заходів на території громади</t>
  </si>
  <si>
    <t>Передплата періодичних видань</t>
  </si>
  <si>
    <t>Виготовлення інформаційної продукції (друк банерів, методичних посібників,інформаційних дошок, тощо).</t>
  </si>
  <si>
    <t xml:space="preserve">Створення Алеї Слави загиблим захисникам України </t>
  </si>
  <si>
    <t>Збереження та популяризація історико-культурної спадщини. Охорона та збереження нематеріальної культурної спадщини</t>
  </si>
  <si>
    <t>Реалізація соціального проєкту "Активні парки - локації здорової України"</t>
  </si>
  <si>
    <t>Виготовлення документів</t>
  </si>
  <si>
    <t>Кіькість заходів</t>
  </si>
  <si>
    <t>Організовано заходів</t>
  </si>
  <si>
    <t>Кількість примірників</t>
  </si>
  <si>
    <t>Кількість одиниць</t>
  </si>
  <si>
    <t>Створено Алею Слави, здійснено озеленення території</t>
  </si>
  <si>
    <t>Інветаризація пам'ятників історії та монументаьного мистецтва, одиниць</t>
  </si>
  <si>
    <t>Заходи з вшанування пам’яті захисників України, які загинули в боротьбі за незалежність, суверенітет і територіальну цілісність України</t>
  </si>
  <si>
    <t xml:space="preserve"> Формування позитивного іміджу регіону
</t>
  </si>
  <si>
    <t>Розвиток та ефективне використання науково-інноваційного потенціалу</t>
  </si>
  <si>
    <t xml:space="preserve"> Впровадження інформаційних технологій у сфері надання послуг населенню</t>
  </si>
  <si>
    <t>2.14.  Житлове господарство та комунальна інфраструктура</t>
  </si>
  <si>
    <t>2.5.  Ринок праці. Зайнятість населення</t>
  </si>
  <si>
    <t>Відділ комунальної власності, житлово-комунального господарства, будівництва, транспорту та благоустрою Святогірської міської ради;  КП СМР "Сервіскомунбуд"; Святогірська міська військова адміністрація; Святогірська міська рада</t>
  </si>
  <si>
    <t>2.16.  Впровадження заходів територіального планування</t>
  </si>
  <si>
    <t>кількість,      суб’єктів</t>
  </si>
  <si>
    <t>Забезпечення інклюзивного навчання осіб з особливими освітніми потребами в закладах освіти</t>
  </si>
  <si>
    <t>4 особи з особливими освітніми потребами, 4 інклюзивних класи, 1 ЗЗСО</t>
  </si>
  <si>
    <t>Підвезення дітей, які потребують соціальної реабілітації до переміщеного  "Санаторно-оздоровчого центру соціальної реабілітації "Смарагдове місто" ( Хмельницька обл. Кам’янець-Подільський район с. Оринин )</t>
  </si>
  <si>
    <t>Забезпечення зберігання документів соціально правового порядку,  що належить до КП Краматорської районної ради "Трудовий архів"</t>
  </si>
  <si>
    <t>Забезпечення зберіганню архівних документів</t>
  </si>
  <si>
    <t>1008 справ</t>
  </si>
  <si>
    <t>Користуватися пральним комплексом (3250 бензин)</t>
  </si>
  <si>
    <t>Користуватися пральним комплексом (3250 дизель)</t>
  </si>
  <si>
    <t xml:space="preserve"> Розвиток системи просторового планування з використанням електронних ресурсів</t>
  </si>
  <si>
    <t>3379,0 га</t>
  </si>
  <si>
    <t xml:space="preserve">проект землеустрою, технічна документація -10 шт </t>
  </si>
  <si>
    <t>Кількість земельних ділянок,       одиниць   Площа,   га</t>
  </si>
  <si>
    <t>2.3.  Інвестиційна діяльність та розвиток інфраструктури</t>
  </si>
  <si>
    <t>Судові витрати</t>
  </si>
  <si>
    <t>забезпечення витрат</t>
  </si>
  <si>
    <t>Модернізація та покращення роботи офіційного сайту громади, посилення кіберзахисту, додавання нових функцій</t>
  </si>
  <si>
    <t>захист та покращення роботи офіційного сайту  Святогірської міської ради, од.</t>
  </si>
  <si>
    <t>2.6. Дорожньо-транспортний комплекс</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</si>
  <si>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КП СМР "Сервіскомунбуд"</t>
  </si>
  <si>
    <t>1360 м2</t>
  </si>
  <si>
    <t xml:space="preserve">реконструкція і ремонт дорожньої і пішохідно-тротуарної мережі </t>
  </si>
  <si>
    <t xml:space="preserve">2.7. Освіта </t>
  </si>
  <si>
    <t>9 закладів освтіи</t>
  </si>
  <si>
    <t>3 ЗЗСО</t>
  </si>
  <si>
    <t>50 учнів ЗЗСО</t>
  </si>
  <si>
    <t xml:space="preserve">Оздоровлення учнів 5 ЗЗСО </t>
  </si>
  <si>
    <t>3 ЗЗСО, 2 ЗДО</t>
  </si>
  <si>
    <t>3 ЗЗСО та 2 ЗДО</t>
  </si>
  <si>
    <t xml:space="preserve">Виконання  робіт  з забезпечення  пожежної  та  техногенної  безпеки  у комунальному закладі «Хрестищенський заклад загальної середньої освіти І – ІІІ ступенів Святогірської міської ради Краматорського району Донецької області"  </t>
  </si>
  <si>
    <t>1 ЗДО</t>
  </si>
  <si>
    <t>Залучення до тренінгів з теорії і практики встановлення миру, примирення та участі у миротворчих процесах для жінок, які залучаються до проведення безпосередніх заходів врегулювання конфліктних та кризових ситуацій, участі у складі миротворчого персоналу та контингенту, переговорних процесів тощо</t>
  </si>
  <si>
    <t>Підтримка громадських організацій, що опікуються питаннями молодіжної політики,  залучення до співпраці та проведення масових заходів у сфері національно-патріотичного виховання громадські організації, молодіжну раду, волонтерів</t>
  </si>
  <si>
    <t xml:space="preserve"> Проведення  та залучення до заходів з учасниками АТО та ООС, спрямованих на збільшення чисельності молоді, що готова до виконання обо'вязку із захисту незалежності та територіальної цілісності України</t>
  </si>
  <si>
    <t>2.8. Підтримка сім'ї, дітей та молоді</t>
  </si>
  <si>
    <t xml:space="preserve">Придбання та встановлення модульного укриття ШСС заглиблене на 30 осіб ( 2 входи )   – 2 класу захисту в Комунальному закладі "Маяківський заклад дошкільної освіти (ясла-садок) "Веселка" Святогірської міської ради Краматорського району Донецької області»
</t>
  </si>
  <si>
    <t xml:space="preserve">Програма сприяння  функціонуванню української мови  як державної </t>
  </si>
  <si>
    <t>Виготовлення нагород та знаків пошани</t>
  </si>
  <si>
    <t>Прийняття участі</t>
  </si>
  <si>
    <t xml:space="preserve">Забезпечення вільного доступу населення до безоплатного консультування та тестування на ВІЛ ІФА </t>
  </si>
  <si>
    <t>Забезпечення хворих на туберкульоз соціальною підтримкою (видача соціальних пайків, що містять продукти харчування і засоби особистої гігієни) при амбулаторному лікування</t>
  </si>
  <si>
    <t xml:space="preserve">Проведення імунопрофілактики населення проти вакцино керованих інфекцій (анатоксин правцевий , протиправцева сироватка, вакцина проти грипу , імуноглобулін людини нормальний розчин для ін'єкцій ( кір ) - (група ризику ) </t>
  </si>
  <si>
    <t>Забезпечення заходів, спрямованих на запобігання виникненню і поширенню інфекційних захворювань, спалахів та епідемій коронавірусної хвороби</t>
  </si>
  <si>
    <t>Забезпечення онкохворих безкоштовними лікарськими  засобами за рецептами лікарів</t>
  </si>
  <si>
    <t>Забезпечення профілактики, своєчасного виявлення, обстеження та лікування серцево-судинних та судинно-мозкових захворювань громадян із встановленими факторами ризику</t>
  </si>
  <si>
    <t>Забезпечення пільгової категорії населення виробами медичного призначення</t>
  </si>
  <si>
    <t>Забезпечення молочними сумішами дітей до 2-х років з малозабезпечених  родин</t>
  </si>
  <si>
    <t>Забезпечення впровадження програм профілактики та скринінгу раку молочної залози та раку шійки матки на рівні первинної ланки надання медико-санітарної допомоги</t>
  </si>
  <si>
    <t>Кількість швидких тестів</t>
  </si>
  <si>
    <t>Кількість відвідувань</t>
  </si>
  <si>
    <t>Кількість хворих</t>
  </si>
  <si>
    <t xml:space="preserve">Забезпечення пільгової категорії населення безкоштовними лікарськими  засобами за рецептами лікарів у разі амбулаторного лікування </t>
  </si>
  <si>
    <t xml:space="preserve">Забезпечення дорослих хворих, які страждають на рідкісні (орфанні) захворювання лікарськими засобами </t>
  </si>
  <si>
    <t>Забезпечення дітей, які страждають на рідкісні (орфанні) захворювання лікарськими засобами</t>
  </si>
  <si>
    <t xml:space="preserve"> Кількість дітей</t>
  </si>
  <si>
    <t>418 осіб + 2 особи онко хворі</t>
  </si>
  <si>
    <t>Забезпечення інвалідів і дітей інвалідів технічними та іншими засобами (сечоприймачі, прокладки, калоприймачі, підгузники, технічні засоби з мовним виводом: глюкометри, термометри, тонометри)</t>
  </si>
  <si>
    <t>Оплата праці з нарахуваннями на оплату праці працівників закладів охорони здоров'я  по  Хрестищенському та Маяківсьому старостинським округам</t>
  </si>
  <si>
    <r>
      <t xml:space="preserve">Придбання </t>
    </r>
    <r>
      <rPr>
        <sz val="12"/>
        <color rgb="FF000000"/>
        <rFont val="Times New Roman"/>
        <family val="1"/>
        <charset val="204"/>
      </rPr>
      <t>предметів, матеріалів, обладнання та інвентарю, у тому числі м'який інвентар та обмундирування</t>
    </r>
  </si>
  <si>
    <t>Забезпечення оплати  послуг (крім комунальних)</t>
  </si>
  <si>
    <t>Медикаменти для надання первинної допомоги населенню, витратні медичні матеріали та інше</t>
  </si>
  <si>
    <t>Оплата інших енергоносіїв та інших комунальних послуг, вивіз сміття</t>
  </si>
  <si>
    <t>0,1 тонн</t>
  </si>
  <si>
    <t>Придбано 10 одиниць</t>
  </si>
  <si>
    <t>Кількість, за потребою</t>
  </si>
  <si>
    <t xml:space="preserve">Заходи з мобілізаційної підготовки та мобілізації військовозобов'язаних та покращення матеріально-технічного забезпечення Краматорського районного центру комплектування та соціальної підтримки </t>
  </si>
  <si>
    <t>Кількість заходів (придбання концелярського приладдя, марок поштових, конвертів, витратні матеріали до  комп'ютерної та оргтехніки</t>
  </si>
  <si>
    <t xml:space="preserve">Забезпечення обізнаності населення громади  з питань безпеки життєдіяльності, пожежної безпеки та правил поведінки в побуті та громадських місцях </t>
  </si>
  <si>
    <t xml:space="preserve">Заходи з пропаганди безпеки життєдіяльності населення громади, навчання громадян основам безпекової повіденки, правилам пожежної безпеки в побуті та в громадських місцях через засоби масової інформації, соціальну рекламу та проведення масових громадських заходів 
</t>
  </si>
  <si>
    <t>Придбання інформаційно розтаткових матеріалів, розмішення інформації на бордах та інше</t>
  </si>
  <si>
    <t xml:space="preserve">Заходи з поточного ремонту найпростіших укриттів цивільного захисту населення, які обліковуються на території Святогірської міської територіальної громади Краматорського району Донецької області </t>
  </si>
  <si>
    <t xml:space="preserve">Придбання модульних укриттів цивільного захисту з метою захисту населення громади </t>
  </si>
  <si>
    <t xml:space="preserve">Проведення поточного ремонту </t>
  </si>
  <si>
    <t xml:space="preserve">Заходи з проведення до норм чинного законодавства України з питань військового обліку (поновлення картотеки) відповідно до постанови КМУ № 1487 </t>
  </si>
  <si>
    <t>Придбання карток військового обліку</t>
  </si>
  <si>
    <t xml:space="preserve">Забезпечувати гарантований рівень захисту населення і територій від надзвичайних ситуацій у мирний час та в особливий період. Розвивати систему оповіщення, зв'язку, інформації, управління. Забезпечувати державний облік і довгострокове надійне зберігання документів страхового фонду. Забезпечувати ліквідацію наслідків надзвичайних ситуацій техногенного та природного характеру. </t>
  </si>
  <si>
    <t xml:space="preserve">Забезпечення захисту населення, шляхом створення додаткового фонду захисних споруд цивільного захисту та проведення поточних ремонтних робіт в наявному фонді захисних споруд цивільного захисту </t>
  </si>
  <si>
    <t xml:space="preserve">Забезпечення введення військового обліку мешканців громади та вжиття заходів мобілізаційної роботи </t>
  </si>
  <si>
    <t>забезпечення пільгових категорій громадян громади безкоштовним зубопротезуванням</t>
  </si>
  <si>
    <t>Оздоровлення та відпочинок дітей в  закладах оздоровлення та відпочинку (діти, що потребують особливої соціальної уваги та підтримки)</t>
  </si>
  <si>
    <t>Забезпечення надання соціальних послуг відповідно до визначеної потреби</t>
  </si>
  <si>
    <t xml:space="preserve">визначення потреби у базових соціальних послугах </t>
  </si>
  <si>
    <t>визначення потреби у базових соціальних послугах</t>
  </si>
  <si>
    <t>Надання одноразової матеріальної допомоги дружині (чоловіку), одному з батьків, опікуну або законному представнику неповнолітньої дитини загиблого учасника АТО/ООС, військовослужбовця</t>
  </si>
  <si>
    <t>Підтримка родин загиблих Захисників/Захисниць</t>
  </si>
  <si>
    <t>надання матеріальної допомоги</t>
  </si>
  <si>
    <t>Забезпечення виплати матеріальної допомоги:</t>
  </si>
  <si>
    <r>
      <t>військовослужбовцям, які захищали незалежність, суверенітет та територіальну цілісності України, брали безпосередню участь в АТО/ООС, військовослужбовцям</t>
    </r>
    <r>
      <rPr>
        <sz val="12"/>
        <color rgb="FF333333"/>
        <rFont val="Times New Roman"/>
        <family val="1"/>
        <charset val="204"/>
      </rPr>
      <t xml:space="preserve"> </t>
    </r>
    <r>
      <rPr>
        <sz val="12"/>
        <color theme="1"/>
        <rFont val="Times New Roman"/>
        <family val="1"/>
        <charset val="204"/>
      </rPr>
      <t>які отримали поранення (контузію, каліцтво) з початку вторгнення Російської Федерації на територію України</t>
    </r>
  </si>
  <si>
    <t>Покращення соціального та матеріального стану постраждалих учасників АТО/ООС, військовослужбовців</t>
  </si>
  <si>
    <r>
      <t>учасникам АТО/ООС, військовослужбовцям</t>
    </r>
    <r>
      <rPr>
        <sz val="12"/>
        <color rgb="FF000000"/>
        <rFont val="Times New Roman"/>
        <family val="1"/>
        <charset val="204"/>
      </rPr>
      <t xml:space="preserve">, </t>
    </r>
    <r>
      <rPr>
        <sz val="12"/>
        <color theme="1"/>
        <rFont val="Times New Roman"/>
        <family val="1"/>
        <charset val="204"/>
      </rPr>
      <t>яким встановлено інвалідність, пов’язану з захистом Батьківщини</t>
    </r>
  </si>
  <si>
    <t xml:space="preserve">Оздоровлення учасників АТО/ООС, військовослужбовців та членів сімей загиблих (померлих) учасників АТО/ООС, військовослужбовців </t>
  </si>
  <si>
    <t>Громадська, культурно - просвітницька та фізкультурно-оздоровча діяльність:</t>
  </si>
  <si>
    <t xml:space="preserve">Відділ освіти, медицини, молоді,  культури, спорту та туризму </t>
  </si>
  <si>
    <t>Організація відвідування учасниками АТО/ООС, військовослужбовцями святкових концертів, екскурсій, вистав та інших масових культурних заходів до державних та пам’ятних дат</t>
  </si>
  <si>
    <t>Сприяння залученню учасників АТО/ООС та військовослужбовців для участі у заходах національно - патріотичного виховання</t>
  </si>
  <si>
    <t>Залучення до проведення фізкультурно-оздоровчих та спортивних заходів учасників АТО/ООС, військовослужбовців та членів їх сімей</t>
  </si>
  <si>
    <t>Вшанування пам’яті про загиблих (померлих) учасників АТО/ООС, військовослужбовців</t>
  </si>
  <si>
    <r>
      <t xml:space="preserve">До дня визволення м. Святогірськ розміщати </t>
    </r>
    <r>
      <rPr>
        <sz val="12"/>
        <color rgb="FF000000"/>
        <rFont val="Times New Roman"/>
        <family val="1"/>
        <charset val="204"/>
      </rPr>
      <t xml:space="preserve">на банерах, біл-бордах та Алеї Слави </t>
    </r>
    <r>
      <rPr>
        <sz val="12"/>
        <color theme="1"/>
        <rFont val="Times New Roman"/>
        <family val="1"/>
        <charset val="204"/>
      </rPr>
      <t>фотографії земляків-воїнів, які загинули в боротьбі за незалежність, суверенітет і територіальну цілісність України</t>
    </r>
  </si>
  <si>
    <t>Облаштування та впорядкування алей Слави на території  громади для почесних поховань загиблих (померлих) військовослужбовців з числа учасників АТО/ООС, військовослужбовців</t>
  </si>
  <si>
    <t>Залучення учасників АТО/ООС, військовослужбовців до культурних та просвітницьких заходів</t>
  </si>
  <si>
    <t>Кількість осіб, які прийняли участь у заходах</t>
  </si>
  <si>
    <t>Вшанування пам’яті загиблих учасників
АТО/ООС, військовослужбовців</t>
  </si>
  <si>
    <t>кількість проведених заходів та кількість осіб, які прийняли участь у  заходах</t>
  </si>
  <si>
    <t xml:space="preserve">встановлення  банерів з фотографіями загиблих героїв, мешканців Святогірської міської територіальної громади, що загинули в російсько-українській війні </t>
  </si>
  <si>
    <t xml:space="preserve">Кількість встановлених банерів </t>
  </si>
  <si>
    <t>Надання соціальної,  психологічної, фінансової  підтримки</t>
  </si>
  <si>
    <t>Забезпечення надання соціальних послуг населенню, що постраждали від вибухонебезпечних предметів:</t>
  </si>
  <si>
    <t xml:space="preserve"> - проведення роз’яснювальної роботи серед населення щодо соціальних гарантій для осіб, постраждалих від вибухонебезпечних предметів</t>
  </si>
  <si>
    <t xml:space="preserve"> - проведення аналізу потреб осіб, які постраждали від вибухонебезпечних предметів, у соціальних послугах та допомозі (включаючи медичну, психологічну, професійну та соціальну допомогу)</t>
  </si>
  <si>
    <t xml:space="preserve"> - розробка заходів по задоволенню потреб осіб, які постраждали від вибухонебезпечних предметів, у соціальних послугах та допомозі (включаючи медичну, психологічну, професійну та соціальну допомогу)</t>
  </si>
  <si>
    <t>150 оголошень</t>
  </si>
  <si>
    <t>Сприяння реалізації державної політики з питань внутрішньо переміщених осіб</t>
  </si>
  <si>
    <t>2.15.  Заходи, пов’язані з наслідками військової агресії Російської Федерації проти України на території Донецької області. Підтримка внутрішньо переміщених осіб</t>
  </si>
  <si>
    <t>Розроблення Плану реалізації Стратегії розвитку Святогірської міської територіальної громади до 2027 року</t>
  </si>
  <si>
    <t xml:space="preserve">кількість </t>
  </si>
  <si>
    <t>кількість</t>
  </si>
  <si>
    <t>Проведення лабораторного дослідження якості води</t>
  </si>
  <si>
    <t xml:space="preserve">Кількість   </t>
  </si>
  <si>
    <t>2 рази на рік</t>
  </si>
  <si>
    <t>Дезінфекція</t>
  </si>
  <si>
    <t>Поточний ремонт та технічне обслуговування об’єктів водопостачання та водопровідних мереж</t>
  </si>
  <si>
    <t>17 об’єктів</t>
  </si>
  <si>
    <t>50 тис. кВт/год</t>
  </si>
  <si>
    <t>Роботи з благоустрою населених пунктів (озеленення та догляд за декоративними насадженнями (видалення дерев, кущів, порослі, догляд за квітниками та газонами), утримання доріг, прибирання та санітарна обробка території, поточний ремонт та обслуговування об’єктів благоустрою, утримання та обслуговування кладовищ комуналь­ної власності територіальної громади</t>
  </si>
  <si>
    <t>Виконання благоустрою населених пунктів громади</t>
  </si>
  <si>
    <t xml:space="preserve">Освітлення вулиць,  поточний ремонт та технічне обслугову-вання обладнання вуличного освітлення
</t>
  </si>
  <si>
    <t>Оплата спожитої електроенергії, проведення заміни ламп та обладнання</t>
  </si>
  <si>
    <t>Відлов та стерилізація бродячих тварин</t>
  </si>
  <si>
    <t xml:space="preserve">Створення комфортних умов співіснування людей та тварин </t>
  </si>
  <si>
    <t xml:space="preserve">Забезпечення благоустрою в старостинських округах Святогірської міської територіальної громади </t>
  </si>
  <si>
    <t xml:space="preserve">Виконання благоустрою населених пунктів громади 
(закупівля ПММ, МШП для виконання заходів, заробітна плата)
</t>
  </si>
  <si>
    <t xml:space="preserve"> Відділ комунальної власності, житлово-комунального господарства та благоустрою Святогірської міської ради, КП Святогірської міської ради «СЕРВІСКОМУНБУД», Слов’янський міський центр зайнятості</t>
  </si>
  <si>
    <t xml:space="preserve"> Відділ комунальної власності, житлово-комунального господарства та благоустрою Святогірської міської ради </t>
  </si>
  <si>
    <t xml:space="preserve"> Агропромисловий комплекс</t>
  </si>
  <si>
    <t>.2.1</t>
  </si>
  <si>
    <t>.2.2</t>
  </si>
  <si>
    <t xml:space="preserve">Розвиток земельних відносин </t>
  </si>
  <si>
    <t>.2.3</t>
  </si>
  <si>
    <t>.2.4</t>
  </si>
  <si>
    <t>Розвиток інформаційного простору. Забезпечення доступу до неупереджених джерел інформації</t>
  </si>
  <si>
    <t>.2.5</t>
  </si>
  <si>
    <t xml:space="preserve"> Ринок праці. Зайнятість населення</t>
  </si>
  <si>
    <t>.2.6.</t>
  </si>
  <si>
    <t>Дорожньо-транспортний комплекс</t>
  </si>
  <si>
    <t>.2.7.</t>
  </si>
  <si>
    <t>Освіта</t>
  </si>
  <si>
    <t>.2.8.</t>
  </si>
  <si>
    <t>Підтримка сім'ї, дітей та молоді</t>
  </si>
  <si>
    <t>.2.9.</t>
  </si>
  <si>
    <t>Охорона здоров'я</t>
  </si>
  <si>
    <t>2.9. Охорона здоров'я</t>
  </si>
  <si>
    <t>.2.10</t>
  </si>
  <si>
    <t>Фізичне виховання та спорт</t>
  </si>
  <si>
    <t>2.10.  Фізичне виховання та спорт</t>
  </si>
  <si>
    <t>.2.11.</t>
  </si>
  <si>
    <t>.2.16.</t>
  </si>
  <si>
    <t>Культура і туризм</t>
  </si>
  <si>
    <t>2.11.  Культура і туризм</t>
  </si>
  <si>
    <t>.2.12.</t>
  </si>
  <si>
    <t>Захист населення і території від надзвичайних ситуацій</t>
  </si>
  <si>
    <t>2.12.  Захист населення і територій від надзвичайних ситуацій</t>
  </si>
  <si>
    <t>.2.13.</t>
  </si>
  <si>
    <t>Соціальний захист населення</t>
  </si>
  <si>
    <t>2.13. Соціальний захист населення</t>
  </si>
  <si>
    <t>.2.14.</t>
  </si>
  <si>
    <t>Житлове господарство та комунальна інфраструктура</t>
  </si>
  <si>
    <t>.2.15.</t>
  </si>
  <si>
    <t>Впровадження заходів територіального планування</t>
  </si>
  <si>
    <t>.2.17.</t>
  </si>
  <si>
    <t>№ розділу</t>
  </si>
  <si>
    <t xml:space="preserve">Фінансова підтримка на оплату послуг з розміщення ТПВ </t>
  </si>
  <si>
    <t>Фінансова підтримка на виплату заробітної плати та єдиного соціального внеску</t>
  </si>
  <si>
    <t>Фінансова підтримка на закупівлю палива</t>
  </si>
  <si>
    <t>Кількість населення</t>
  </si>
  <si>
    <t>Придбання паливно-мастильних матеріалів для транспортних засобів, які використовуються з метою надання медичних, соціальних та адміністративних послуг, евакуації цивільного населення, доставки та розподілу гуманітарної допомоги, розширення медичного охоплення в громаді, а також забезпечення транспортних потреб громади.</t>
  </si>
  <si>
    <t>Придбання паливно-мастильних матеріалів для транспортних засобів, які використовуються з метою надання медичних, соціальних та адміністративних послуг, евакуації цивільного населення, доставки та розподілу гуманітарної допомоги, розширення медичного охоплення в громаді, а також забезпечення транспортних потреб громади</t>
  </si>
  <si>
    <t xml:space="preserve">Забезпечення паливно-мастильними матеріалами генераторів  для належної роботи пральні загального громадського користування в м. Святогірськ та мобільного санітарного автономного модуля у с. Богородичне </t>
  </si>
  <si>
    <t>Створення, утримання та поповнення місцевого матеріального резерву для здійснення заходів, спрямованих на запобігання і ліквідацію наслідків надзвичайних ситуацій та надання термінової допомоги постраждалому населенню.</t>
  </si>
  <si>
    <t>Проведення заходів з інвентаризації земель комунальної власності Святогірської міської територіальної громади</t>
  </si>
  <si>
    <t>Розробка документації с земелеустрою для передачі земельних ділянок у власність або користування</t>
  </si>
  <si>
    <t xml:space="preserve"> Святогірська міська військова адміністрація, Святогірська міська рада, представники комунальних підприємств міста, представники підприємств експортерів, малого та середнього бізнесу</t>
  </si>
  <si>
    <t>Фіінансова підтримка окремих категорій громадян, всього:</t>
  </si>
  <si>
    <t xml:space="preserve"> Забезпечення та надання компенсації за догляд фізичним особам, які надають соціальні послуги з догляду відповідно до Закону України "Про соціальні послуги", всього:</t>
  </si>
  <si>
    <t xml:space="preserve">Відділ з питань цивільного захисту, оборонної, мобілізаційної роботи та взаємодії з правоохоронними органами Святогірської міської військової адміністрації </t>
  </si>
  <si>
    <t>Надання матеріальної допомоги на поховання дружині (чоловіку), одному з батьків,опікуну або законному представнику неповнолітньої дитини загиблого учасника АТО/ООС, військовослужбовця</t>
  </si>
  <si>
    <t>Розробка стратегічної екологічної оцінки  Плану реалізації Стратегії розвитку Святогірської міської територіальної громади до 2027 року</t>
  </si>
  <si>
    <t>2. МЕТА, ЗАВДАННЯ ТА ЗАХОДИ ЕКОНОМІЧНОГО І СОЦІАЛЬНОГО РОЗВИТКУ У 2025 РОЦІ</t>
  </si>
  <si>
    <t xml:space="preserve">3. ДЖЕРЕЛА ТА ОБСЯГИ ФІНАНСУВАННЯ ПРОГРАМИ У 2025 РОЦІ </t>
  </si>
  <si>
    <t xml:space="preserve">Сприяння навчанню представників організацій, що залучають до своєї діяльності волонтерів та фахівців, що популярізують волонтерську діяльність </t>
  </si>
  <si>
    <t>Зустрічі молоді з представниками органів влади різних рівнів, БФ, ГО, волонтерами для обговорення проблем розвитку громади.</t>
  </si>
  <si>
    <t>Заходи, пов’язані з наслідками військової агресії Російської Федерації проти України на території Донецької області. Підтримка внутрішньо переміщених осіб</t>
  </si>
  <si>
    <t>Інвестиційна діяльність та розвиток інфраструктури</t>
  </si>
  <si>
    <t>Охорона навколишнього природного середовища</t>
  </si>
  <si>
    <t>2.17. Охорона навколишнього природного середовища</t>
  </si>
  <si>
    <t xml:space="preserve"> Відділ комунальної власності, житлово-комунального господарства, будівництва, транспорту та благоустрою Святогірської міської ради </t>
  </si>
  <si>
    <r>
      <rPr>
        <sz val="11"/>
        <rFont val="Times New Roman"/>
        <family val="1"/>
        <charset val="204"/>
      </rPr>
      <t>Обстеження стану підвального приміщення за адресою: м. Святогірськ, вул. Мазепи Івана, буд. 57</t>
    </r>
    <r>
      <rPr>
        <b/>
        <sz val="11"/>
        <rFont val="Times New Roman"/>
        <family val="1"/>
        <charset val="204"/>
      </rPr>
      <t xml:space="preserve">
</t>
    </r>
  </si>
  <si>
    <r>
      <t>Обстеження стану підвального приміщення за адресою: м. Святогірськ, вул. Мазепи Івана, буд. 48-Б</t>
    </r>
    <r>
      <rPr>
        <b/>
        <sz val="11"/>
        <rFont val="Times New Roman"/>
        <family val="1"/>
        <charset val="204"/>
      </rPr>
      <t xml:space="preserve">
</t>
    </r>
  </si>
  <si>
    <t>обстеження підвального приміщення</t>
  </si>
  <si>
    <t>розробка кошторисної документації</t>
  </si>
  <si>
    <t>Інше завдання: обстеження підвальних приміщень</t>
  </si>
  <si>
    <t xml:space="preserve"> -  надання матеріальної допомоги цивільним особам, які при виконанні посадових обов’язків при ліквідації наслідків ворожих обстрілів на території громади, або були задіяні для виконання робіт для посилення обороноздатності України та під час виконання завдань зазнали поранень та ушкоджень здоров’я внаслідок ворожих обстрілів або вибухонебезпечних предметів під час воєнного стану на території України, та потребують хірургічного втручання або довготривалого лікування, які зареєстровані та мешкають на території Святогірської міської територіальної громади або працюють в установах, організаціях та підприємствах, які розташовані на території громади</t>
  </si>
  <si>
    <t xml:space="preserve"> - цивільним особам, мешканцям Святогірської міської територіальної громади, які зазнали поранень та ушкоджень здоров’я внаслідок ворожих обстрілів під час воєнного стану на території України, та потребують хірургічного втручання або довготривалого лікування, які зареєстровані та мешкають на території Святогірської міської територіальної громади</t>
  </si>
  <si>
    <t>Забезпечення заходів з підготовки територіальної оборони Краматорського району на 2025-2026 роки</t>
  </si>
  <si>
    <t>забезпечення належних умов для якісного виконання завдань</t>
  </si>
  <si>
    <t>ПЛАН</t>
  </si>
  <si>
    <t>ФАКТ</t>
  </si>
  <si>
    <t>Відділ сім’ї, молоді, медицини, спорту та заходів національно- патріотичного виховання Святогірської міської ради , КНП Слов'янської міської ради "Центр первинної медико-санітарної допомоги міста Слов'янськ"</t>
  </si>
  <si>
    <t>Відділ сім’ї, молоді, медицини, спорту та заходів національно- патріотичного виховання Святогірської міської ради , КНП "Центр первинної медико-санітарної допомоги" Миколаївської міської ради</t>
  </si>
  <si>
    <t xml:space="preserve"> Відділ сім’ї, молоді, медицини, спорту та заходів національно- патріотичного виховання Святогірської міської ради , КНП "Центр первинної медико-санітарної допомоги" Миколаївської міської ради</t>
  </si>
  <si>
    <t>Інші завдання:
Підтримка мешканців громади, які мобілізовалися та заключили контракт</t>
  </si>
  <si>
    <t>Надання матеріальної допомоги військовослужбовцям, призваним на військову службу під час мобілізації до лав Збройних сил України та інших військових формувань, а також військовослужбовців, що проходять військову службу за контрактом для захисту України від збройної агресії російської федерації</t>
  </si>
  <si>
    <t>Інші завдання: Фінансове забезпечення
виконання заходу № 3 Розділу
2.21.Розвиток району та територіальних
громад району пов'язаних з виконанням
постанов КМУ від 25 квітня 2023 року
№ 391 "Деякі питання оплати праці
працівників державних органів та органів
місцевого самоврядування під час воєнного стану" та від 9 листопада 2016р. №787 "Про видатки на оплату праці працівників
місцевих державних адміністрації" (зі
змінами). (Кошти дотації з бюджетів територіальних
громад Краматорського району в районний
бюджет. Головний розпорядник коштів -
фінансове управління Краматорськлої
районної державної адміністрації, районної
військової адміністрації.)</t>
  </si>
  <si>
    <t>Забезпечення реалізації виконання Постанов  КМУ від 25 квітня 2023 року № 391"Деякі питання оплати праці працівників державних органів та органів місцевого самоврядування під час воєнного стану" та від 9 листопада 2016 р. №787 "Про видатки на оплату праці працівників місцевих державних адміністрації" (зі змінами) Краматорською районною державною адміністрацією, районною військовою адміністрацією та її структурними підрозділами.</t>
  </si>
  <si>
    <t>Забезпечення покращення фінансової бази апарату та структурних підрозділів районної державної адміністрації для виконання делегованих законами України повноважень органів місцевого амоврядування щодо забезпечення державної політики в бюджетній і соціальній сфері та реалізації заходів соціально-економічного розвитку району; забезпечення належних умов для виконання службових обов’язків</t>
  </si>
  <si>
    <t>Інші завдання: підтримка територіальної оборони</t>
  </si>
  <si>
    <t>Відділ освіти  Святогірської міської ради</t>
  </si>
  <si>
    <t>2.1.1. Підвищення якості та доступності дошкільної та загальної середньої  освіти</t>
  </si>
  <si>
    <t xml:space="preserve">2.1.3.  Створення умов для самореалізації дітей та молоді
</t>
  </si>
  <si>
    <t xml:space="preserve"> Інші завдання:  Захист населення і території від надзвичайних ситуацій</t>
  </si>
  <si>
    <t xml:space="preserve">Відділ сім’ї, молоді, медицини, спорту та заходів національно- патріотичного виховання Святогірської міської ради </t>
  </si>
  <si>
    <t xml:space="preserve">Інші завдання: Сімейна політика </t>
  </si>
  <si>
    <t xml:space="preserve">Інші завдання: Запобігання та протидія домашньому насильству </t>
  </si>
  <si>
    <t xml:space="preserve"> Інші завдання:  План діій з виконання резолюції Ради Безпеки ООН 1325 "Жінки, мир, безпека" на період до 2025 року в Донецькій області  </t>
  </si>
  <si>
    <t xml:space="preserve">Інше завдання:  Заберпечення рівних прав та можливостей жінок і чоловіків </t>
  </si>
  <si>
    <t>Інше завдання:  Протидія торгівлі людьми</t>
  </si>
  <si>
    <t xml:space="preserve"> Інші завдання: Підвищення рівня компетентності молоді, у тому числі громадянських </t>
  </si>
  <si>
    <t>Інше завдання: Підвищення рівня культури волонтерства серед молоді</t>
  </si>
  <si>
    <t xml:space="preserve">Інше завдання: Активізація залучення молоді до процесів прийняиття рішень </t>
  </si>
  <si>
    <t xml:space="preserve">Інше завдання: Зміцнення соціальної згрунтованості молоді (мобільність молоді) </t>
  </si>
  <si>
    <t>Інше завдання: Реалізація програм для підготовки фахівців , які працюють з молоддю, у томуц чмслі за програмою "Молодіжний працівник"</t>
  </si>
  <si>
    <t xml:space="preserve">Інше завдання: Сприяння створенню умов для розвитку спроможності інститутів громадянського суспільства у сфері реалізації молодіжної політики </t>
  </si>
  <si>
    <t xml:space="preserve">Інше завдання: Здійснення експертно- аналітичних, організаційних, впроваджувальних і підсумкових оціночних заходів у сфері реалізації молодіжної політики </t>
  </si>
  <si>
    <t xml:space="preserve">Інше завдання: Формування української громадянської ідентичності </t>
  </si>
  <si>
    <t xml:space="preserve">інше завдання: Співпраця з інститутами громадянського суспільства у сфері національно- патріотичного виховання </t>
  </si>
  <si>
    <t>Інше завдання: Військово- патріотичне виховання</t>
  </si>
  <si>
    <t xml:space="preserve">Інше завдання: Організаційно- методична та інформайійно- просвітницька робота у сфері національно- патріотичного виховання </t>
  </si>
  <si>
    <t xml:space="preserve"> Відділ сім’ї, молоді, медицини, спорту та заходів національно- патріотичного виховання Святогірської міської ради и, КНП "Центр первинної медико-санітарної допомоги" Миколаївської міської ради</t>
  </si>
  <si>
    <t>Відділ сім’ї, молоді, медицини, спорту та заходів національно- патріотичного виховання Святогірської міської ради,  КНП "Центр первинної медико-санітарної допомоги" Миколаївської міської ради</t>
  </si>
  <si>
    <t>Інше завдання: Забезпечити профілактику та лікування ВІЛ-інфекції та СНІД</t>
  </si>
  <si>
    <t>2.2.1. Підвищення якості і загальної доступності медичних послуг у містах та сільській місцевості</t>
  </si>
  <si>
    <t>2.3.4. Залучення громадян до фізичної активності</t>
  </si>
  <si>
    <t>Відділ  культури  та туризму Святогірської міської ради</t>
  </si>
  <si>
    <t>2.3.1. Підвищеня доступності культурних послуг</t>
  </si>
  <si>
    <t>2.3.2. Стимулювання ефективного та комплексного використання туристичного та курортно-рекреаційного потенціалу регіону</t>
  </si>
  <si>
    <t>Інше завдання: забезпечення паливно-мастильних матеріалів для потреб громади</t>
  </si>
  <si>
    <r>
      <t xml:space="preserve">Придбання паливно-мастильних матеріалів для потреб, що виникають у зв'язку із проведенням евакуаційних заходів, в тому числі евакуації населення, документів та матеріальних цінностей, архівних документів структурних підрозділів Святогірської міської військової адміністрації </t>
    </r>
    <r>
      <rPr>
        <b/>
        <sz val="11"/>
        <rFont val="Times New Roman"/>
        <family val="1"/>
        <charset val="204"/>
      </rPr>
      <t xml:space="preserve">
</t>
    </r>
  </si>
  <si>
    <t>Святогірська міська раду</t>
  </si>
  <si>
    <t xml:space="preserve">Придбання паливно-мастильних матеріалів </t>
  </si>
  <si>
    <t>дизель - 5000 л. бензин - 2250л.</t>
  </si>
  <si>
    <t xml:space="preserve">3.2.3.
Поліпшення
житлових
умов
населення </t>
  </si>
  <si>
    <t>.3.2.1. Підвищення якості та доступності адміністративних та соціальних послуг для усіх верств населення</t>
  </si>
  <si>
    <t>надання матеріальної допомоги особам, які зазнали поранень та ушкоджень здоров֦’я внаслідок ворожих обстрілів або вибохонебезпечних предметів</t>
  </si>
  <si>
    <t>Інше завдання: Покращення матеріально-технічного забезпечення для виконання військового обов'язку</t>
  </si>
  <si>
    <t>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</si>
  <si>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Головне управління СБ України в Донецькій та Луганській областях, Святогірська міська рада</t>
  </si>
  <si>
    <t>ремонт автотранспорту для Слов’янського РВ</t>
  </si>
  <si>
    <t>Фінансовий відділ Святогірської міської ради, Святогірська міська рада</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</si>
  <si>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</si>
  <si>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кількості осіб</t>
  </si>
  <si>
    <t>20</t>
  </si>
  <si>
    <t>Програму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2025 рік</t>
  </si>
  <si>
    <t>3.1.1. Підвищення спроможності регіону попереджувати, реагувати та ліквідувати наслідки надзвичайних ситуацій</t>
  </si>
  <si>
    <t>Додаткова дотація обласному бюджету на здійснення заходів із запобігання виникненню надзвичайних ситуацій в регіоні та ліквідації іх наслідків, з оборони та захисту території Донецької області та інших невідкладних дій, пов'язаних із воєнним станом</t>
  </si>
  <si>
    <t>Розроблення проєктно-кошторисної документації по об’єкту: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 Святогірськ , вул. Мазепи Івана, 57 . Робочий проект"</t>
  </si>
  <si>
    <t>Розроблення проєктно-кошторисної документації по об’єкту: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 Святогірськ , вул. Мазепи Івана ,48-Б . Робочий проект"</t>
  </si>
  <si>
    <t>інші завдання: траспортування гуманітарна допомога</t>
  </si>
  <si>
    <t>Транспортування гуманітарної допомоги, технічне обслуговування побутових балонів із скрапленим газом, інші необхідні технологічні послуги, пов’язані з реалізацію експериментального проекту щодо розподілу гуманітарної допомоги, що надходить у вигляді скрапленого газу для задоволення потреб побутових споживачів в умовах воєнного стану</t>
  </si>
  <si>
    <t xml:space="preserve">інше завдання: підтримка ВПО в Центре «МиРазом» </t>
  </si>
  <si>
    <t>надання субвенція Центру пітримки ВПО Краматорського району МИРазом, кількість кієнтів</t>
  </si>
  <si>
    <t>149 осіб</t>
  </si>
  <si>
    <t>Фінансова підтримка КНП "ЦПМСД" Миколаївської міської ради Краматорського району Донецької області на преміювання працівників адміністративно- управлінського підрозділу за підсумками роботи за квартал, які сумлінно виконують свої функціональні обов'язки в напружених умовах у період воєнного стану та в зоні бойових дій</t>
  </si>
  <si>
    <t xml:space="preserve">інше завдання: фінансова підтримка </t>
  </si>
  <si>
    <t>кількість балонів</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</si>
  <si>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</si>
  <si>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Інші
завдання.
Покращення
екологічного
стану</t>
  </si>
  <si>
    <t>Послуги із провденням технічного обслуговування транспортних засобів 6 ДПРЗ ГУ ДСНС України у Донецькій області</t>
  </si>
  <si>
    <t>Експлуатаційне утримання доріг комунальної власності Святогірської міської територіальної громади (м. Святогірськ: вул. Соборна, вул. Шевченка, вул. Незалежності, вул. Мазепи Івана, вул. Камишева; с. Маяки: вул. Шкільна, вул. Незалежності; с. Сидорове: вул.Садова, с.Хрестище: вул.Ясна, вул.Соборна, с.Микільське: вул. Миру; с.Адамівка вул.Польова)</t>
  </si>
  <si>
    <t>1.3.1. Підвищення активності та доступності транспортно-логістичних послуг з урахуванням внутрішніх та міжрегіональних зв'язків. екологічного
стану</t>
  </si>
  <si>
    <t>2.2.1. Підвищення якості і загальної доступності медичних послуг у містах та сільській місцевості
стану</t>
  </si>
  <si>
    <t>Для поліпшення якості життя онкологічних хворих та членів їх сімей, у зв'язку зі збільшенням кількості онкологічних хворих, які потребують знеболювальних препаратів</t>
  </si>
  <si>
    <t>Інші завдання: Забезпечення техногенної - екологічної безпеки та надзвичайних ситуацій на території громади</t>
  </si>
  <si>
    <t>Придбання "Детекторів БПЛА"</t>
  </si>
  <si>
    <t>Інші завдання: Запобігання та ліквідацій надзвичайних ситуацій</t>
  </si>
  <si>
    <t>Фінансова допомога на поточні видатки
підприємства</t>
  </si>
  <si>
    <t xml:space="preserve"> Відділ комунальної власності, житлово-комунального господарства, будівництва, транспорту та благоустрою Святогірської міської ради, КП Святогірської міської ради «СЕРВІСКОМУНБУД»</t>
  </si>
  <si>
    <t>кількість підприємств</t>
  </si>
  <si>
    <t>надання першого етапу соціальної послуги соціальної адаптації ветеранів війни та членів їхніх сімей</t>
  </si>
  <si>
    <t>Санаторно-курортне лікування:</t>
  </si>
  <si>
    <t>2.2.4. . Підвищення якості життя людей, що потребують особливої соціально-медичної, психологічної та реабілітаційної допомоги</t>
  </si>
  <si>
    <t>Інші завдання:
обслуговування населення та зменшення навантаження на підприємства</t>
  </si>
  <si>
    <t>Фінансова підтримка комунального підприємства Святогірської міської ради "Сервіскомунбуд" для покриття витрат на енергозабезпечення</t>
  </si>
  <si>
    <t xml:space="preserve"> 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Комунальне підприємство Святогірської міської ради «Сервіскомунубуд»</t>
  </si>
  <si>
    <t>безперервне надання комунальних послуг</t>
  </si>
  <si>
    <t>Інші завдання: Індетифікація пошкоджених об'єктів, проведення оцінки</t>
  </si>
  <si>
    <t xml:space="preserve"> 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Святогірська міська рада Краматорського району Донецької області, комунальне підприємство Святогірської міської ради «Сервіскомунубуд», відділ освіти Святогірської міської ради Краматорського району Донецької області.</t>
  </si>
  <si>
    <t>отримання технічного звіту</t>
  </si>
  <si>
    <t>На преміювання працівників Святогірської ТГ, які сумлінно виконують свої функціональні обов'язки в напружених умовах у період воєнного стану та з дня нагоди професійного свята - Дня медичного працівника</t>
  </si>
  <si>
    <t>Інші завдання: Фінансова підтримка ОКП "Донецьктеплокомуненерго"</t>
  </si>
  <si>
    <t>Здійснення заходів з виконання невідкладних робіт щодо ліквідації наслідків збройної агресії Російської Федерації, пов'язаних із пошкодженням будівель та споруд, що знаходяться на території Святогірської міської територіальної громади</t>
  </si>
  <si>
    <t xml:space="preserve">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 Святогірськ , вул. Мазепи Івана ,48-Б </t>
  </si>
  <si>
    <t>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 Святогірськ , вул. Мазепи Івана, 57</t>
  </si>
  <si>
    <t>ремонт підвального приміщення</t>
  </si>
  <si>
    <t>1.3.2. Стале управління відходами та небезпечними хімічними речовинами, у тому числі тими, що утворилися у зв ’язку з пошкодженням (руйнуванням) будівель та споруд внаслідок бойових дій, терористичних актів, диверсій або проведенням робіт з ліквідації їх наслідків</t>
  </si>
  <si>
    <t>Придбання сміттєвозу із заднім завантаженням місткістю не менше 20 м3 для збирання побутових відходів та відходів, що утворилися через пошкодження (руйнування) будівель та споруд внаслідок бойових дій, терористичних актів, диверсій або проведення робіт з ліквідації їх наслідків н а території Святогірської міської територіальної громади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</si>
  <si>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КП Святогірської міської ради «СЕРВІСКОМУНБУД»</t>
  </si>
  <si>
    <t>Поточний ремонт автомобільних доріг комунальної власності та території Святогірської міської територіальної громади, які є складовими транспортно-логістичної системи в умовах воєнного стану</t>
  </si>
  <si>
    <t>Поточний ремонт автомобільних доріг</t>
  </si>
  <si>
    <t>Забезпечення засобами радіоелектронної боротьби транспортних засобів підприємств, установ, організацій, комунальних підприємств, у тому числі тих, які залучені до облаштування військових інженерно-технічних та фортифікаційних споруд</t>
  </si>
  <si>
    <t xml:space="preserve"> Святогірська міська рада Краматорського району Донецької області; Святогірська міська військова адміністрація; 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КП Святогірської міської ради «Сервіскомунубуд»</t>
  </si>
  <si>
    <t>придбання обладнення для транспортних засобів</t>
  </si>
  <si>
    <t>придбано н а умовах співфінансування обласного бюджету (субвенція) та  бюджету Святогірської міської ТГ  Краматорського району Донецької області сміттєвозів, одиниць</t>
  </si>
  <si>
    <t>Інші завдання: Відшкодування різниці в тарифах за послуги з вивезення твердих побутових відходів для населення Святогірської міської територіальної громади  на 2025 рік</t>
  </si>
  <si>
    <t>Інші завдання: Розвитку матеріально-технічної бази житлово-комунального господарства та благоустрою Святогірської територіальної громади на 2025 рік</t>
  </si>
  <si>
    <t xml:space="preserve">Інші завдання :  Розвиток водопровідно-каналізаційного господарства Святогірської міської територіальної громади на 2025 рік
</t>
  </si>
  <si>
    <t xml:space="preserve"> Відділ комунальної власності, житлово-комунального господарства та благоустрою Святогірської міської ради</t>
  </si>
  <si>
    <t xml:space="preserve">Інші завдання: забезпечення поховання </t>
  </si>
  <si>
    <t>Забезпечення поховання військовослужбовців, які загинули (померли) під час проходження військової служби (бойових дій) за рахунок коштів бюджету Святогірської міської територіальної громади</t>
  </si>
  <si>
    <t>Забезпечення поховання внутрішньо переміщених осіб, невідомих та безрідних громадян за рахунок коштів бюджету Святогірської міської територіальної громади</t>
  </si>
  <si>
    <t>Субвенція обласному бюджету на надання фінансової
підтримки ОКП "Донецьктеплокомуненерго" для забезпечення здійснення витрат із заробітної плати та нарахувань на неї</t>
  </si>
  <si>
    <t>Інші завдання:  Капітальні трансферти органам державного управління інших рівнів</t>
  </si>
  <si>
    <t>Придбання зарядних станцій для відділу поліції № 4 Краматорського РУП ГУНП в Донецькій області</t>
  </si>
  <si>
    <t>Святогірська міська рада, відділу поліції № 4 Краматорського РУП ГУНП в Донецькій області</t>
  </si>
  <si>
    <t>кількість одиниць</t>
  </si>
  <si>
    <t>Додаткова дотація обласному бюджету на здійснення заходів з оборони та захисту території області та інших невідкладних дій у період воєнного стану</t>
  </si>
  <si>
    <t>Святогірська міська військова адміністрація Краматорського району Донецької області,  Донецька обласна держанва адміністрація</t>
  </si>
  <si>
    <t>Інші завдання: Забезпечення збереження майна та техніки комунального підприємства</t>
  </si>
  <si>
    <t>Фінансова підтримка комунального підприємства Святогірської міської ради "Сервіскомунбуд" на виконання евакуаційних заходів</t>
  </si>
  <si>
    <r>
      <t>кількість</t>
    </r>
    <r>
      <rPr>
        <sz val="14"/>
        <color theme="1"/>
        <rFont val="Times New Roman"/>
        <family val="1"/>
        <charset val="204"/>
      </rPr>
      <t xml:space="preserve"> підприємств</t>
    </r>
  </si>
  <si>
    <t>Додаток 2 до листа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</si>
</sst>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
  </numFmts>
  <fonts count="42" x14ac:knownFonts="1">
    <font>
      <sz val="11"/>
      <color theme="1"/>
      <name val="Calibri"/>
      <family val="2"/>
      <scheme val="minor"/>
    </font>
    <font>
      <sz val="11"/>
      <color theme="1"/>
      <name val="Calibri"/>
      <family val="2"/>
      <charset val="204"/>
      <scheme val="minor"/>
    </font>
    <font>
      <sz val="11"/>
      <color theme="1"/>
      <name val="Calibri"/>
      <family val="2"/>
      <scheme val="minor"/>
    </font>
    <font>
      <b/>
      <sz val="11"/>
      <name val="Times New Roman"/>
      <family val="1"/>
      <charset val="204"/>
    </font>
    <font>
      <sz val="11"/>
      <name val="Times New Roman"/>
      <family val="1"/>
      <charset val="204"/>
    </font>
    <font>
      <sz val="11"/>
      <color indexed="8"/>
      <name val="Calibri"/>
      <family val="2"/>
      <charset val="1"/>
    </font>
    <font>
      <sz val="10"/>
      <name val="Arial Cyr"/>
      <charset val="204"/>
    </font>
    <font>
      <sz val="12"/>
      <name val="Times New Roman"/>
      <family val="1"/>
      <charset val="204"/>
    </font>
    <font>
      <sz val="12"/>
      <color indexed="8"/>
      <name val="Times New Roman"/>
      <family val="1"/>
      <charset val="204"/>
    </font>
    <font>
      <b/>
      <sz val="11"/>
      <color theme="1"/>
      <name val="Times New Roman"/>
      <family val="1"/>
      <charset val="204"/>
    </font>
    <font>
      <b/>
      <sz val="12"/>
      <name val="Times New Roman"/>
      <family val="1"/>
      <charset val="204"/>
    </font>
    <font>
      <b/>
      <sz val="14"/>
      <name val="Times New Roman"/>
      <family val="1"/>
      <charset val="204"/>
    </font>
    <font>
      <sz val="1"/>
      <name val="Times New Roman"/>
      <family val="1"/>
      <charset val="204"/>
    </font>
    <font>
      <sz val="14"/>
      <name val="Times New Roman"/>
      <family val="1"/>
      <charset val="204"/>
    </font>
    <font>
      <sz val="10"/>
      <name val="Arial Cyr"/>
    </font>
    <font>
      <sz val="12"/>
      <color theme="1"/>
      <name val="Times New Roman"/>
      <family val="1"/>
      <charset val="204"/>
    </font>
    <font>
      <b/>
      <sz val="12"/>
      <color theme="1"/>
      <name val="Times New Roman"/>
      <family val="1"/>
      <charset val="204"/>
    </font>
    <font>
      <sz val="12"/>
      <color theme="1"/>
      <name val="Calibri"/>
      <family val="2"/>
      <scheme val="minor"/>
    </font>
    <font>
      <sz val="12"/>
      <color rgb="FF000000"/>
      <name val="Times New Roman"/>
      <family val="1"/>
      <charset val="204"/>
    </font>
    <font>
      <b/>
      <sz val="12"/>
      <color theme="1"/>
      <name val="Calibri"/>
      <family val="2"/>
      <charset val="204"/>
      <scheme val="minor"/>
    </font>
    <font>
      <sz val="8"/>
      <name val="Calibri"/>
      <family val="2"/>
      <scheme val="minor"/>
    </font>
    <font>
      <sz val="11"/>
      <name val="Calibri"/>
      <family val="2"/>
      <scheme val="minor"/>
    </font>
    <font>
      <i/>
      <sz val="14"/>
      <name val="Times New Roman"/>
      <family val="1"/>
      <charset val="204"/>
    </font>
    <font>
      <b/>
      <sz val="14"/>
      <color theme="1"/>
      <name val="Times New Roman"/>
      <family val="1"/>
      <charset val="204"/>
    </font>
    <font>
      <sz val="13"/>
      <color theme="1"/>
      <name val="Times New Roman"/>
      <family val="1"/>
      <charset val="204"/>
    </font>
    <font>
      <sz val="11"/>
      <color theme="1"/>
      <name val="Times New Roman"/>
      <family val="1"/>
      <charset val="204"/>
    </font>
    <font>
      <sz val="10"/>
      <color theme="1"/>
      <name val="Times New Roman"/>
      <family val="1"/>
      <charset val="204"/>
    </font>
    <font>
      <sz val="11"/>
      <color indexed="8"/>
      <name val="Times New Roman"/>
      <family val="1"/>
      <charset val="204"/>
    </font>
    <font>
      <b/>
      <sz val="14"/>
      <color theme="1"/>
      <name val="Calibri"/>
      <family val="2"/>
      <charset val="204"/>
      <scheme val="minor"/>
    </font>
    <font>
      <sz val="14"/>
      <color theme="1"/>
      <name val="Calibri"/>
      <family val="2"/>
      <scheme val="minor"/>
    </font>
    <font>
      <b/>
      <sz val="14"/>
      <color indexed="8"/>
      <name val="Times New Roman"/>
      <family val="1"/>
      <charset val="204"/>
    </font>
    <font>
      <b/>
      <sz val="16"/>
      <color indexed="8"/>
      <name val="Times New Roman"/>
      <family val="1"/>
      <charset val="204"/>
    </font>
    <font>
      <sz val="14"/>
      <name val="Calibri"/>
      <family val="2"/>
      <scheme val="minor"/>
    </font>
    <font>
      <sz val="14"/>
      <name val="Arial Cyr"/>
      <charset val="204"/>
    </font>
    <font>
      <sz val="11"/>
      <color rgb="FF000000"/>
      <name val="Times New Roman"/>
      <family val="1"/>
      <charset val="204"/>
    </font>
    <font>
      <sz val="14"/>
      <color theme="1"/>
      <name val="Times New Roman"/>
      <family val="1"/>
      <charset val="204"/>
    </font>
    <font>
      <sz val="12"/>
      <color rgb="FF333333"/>
      <name val="Times New Roman"/>
      <family val="1"/>
      <charset val="204"/>
    </font>
    <font>
      <sz val="12"/>
      <name val="Arial Cyr"/>
      <family val="2"/>
      <charset val="204"/>
    </font>
    <font>
      <sz val="15"/>
      <name val="Times New Roman"/>
      <family val="1"/>
      <charset val="204"/>
    </font>
    <font>
      <sz val="13"/>
      <name val="Times New Roman"/>
      <family val="1"/>
      <charset val="204"/>
    </font>
    <font>
      <b/>
      <sz val="13"/>
      <name val="Times New Roman"/>
      <family val="1"/>
      <charset val="204"/>
    </font>
    <font>
      <sz val="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CC"/>
        <bgColor indexed="64"/>
      </patternFill>
    </fill>
    <fill>
      <patternFill patternType="solid">
        <fgColor theme="9" tint="0.79998168889431442"/>
        <bgColor indexed="64"/>
      </patternFill>
    </fill>
  </fills>
  <borders count="4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bottom style="thin">
        <color indexed="64"/>
      </bottom>
      <diagonal/>
    </border>
    <border>
      <left style="thin">
        <color auto="1"/>
      </left>
      <right style="thin">
        <color auto="1"/>
      </right>
      <top style="thin">
        <color auto="1"/>
      </top>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style="thin">
        <color indexed="64"/>
      </left>
      <right style="medium">
        <color indexed="64"/>
      </right>
      <top style="thin">
        <color indexed="64"/>
      </top>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thin">
        <color auto="1"/>
      </right>
      <top style="thin">
        <color auto="1"/>
      </top>
      <bottom style="medium">
        <color indexed="64"/>
      </bottom>
      <diagonal/>
    </border>
    <border>
      <left style="medium">
        <color indexed="64"/>
      </left>
      <right style="thin">
        <color indexed="64"/>
      </right>
      <top style="thin">
        <color indexed="64"/>
      </top>
      <bottom style="medium">
        <color indexed="64"/>
      </bottom>
      <diagonal/>
    </border>
  </borders>
  <cellStyleXfs count="8">
    <xf numFmtId="0" fontId="0" fillId="0" borderId="0"/>
    <xf numFmtId="0" fontId="2" fillId="0" borderId="0"/>
    <xf numFmtId="0" fontId="5" fillId="0" borderId="0"/>
    <xf numFmtId="0" fontId="6" fillId="0" borderId="0"/>
    <xf numFmtId="0" fontId="1" fillId="0" borderId="0"/>
    <xf numFmtId="43" fontId="2" fillId="0" borderId="0" applyFont="0" applyFill="0" applyBorder="0" applyAlignment="0" applyProtection="0"/>
    <xf numFmtId="0" fontId="6" fillId="0" borderId="0"/>
    <xf numFmtId="0" fontId="2" fillId="0" borderId="0"/>
  </cellStyleXfs>
  <cellXfs count="459">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4" fillId="2" borderId="0" xfId="0" applyFont="1" applyFill="1" applyAlignment="1">
      <alignment horizontal="left" vertical="top" wrapText="1"/>
    </xf>
    <xf numFmtId="0" fontId="4" fillId="2" borderId="0" xfId="0" applyFont="1" applyFill="1" applyAlignment="1">
      <alignment vertical="top" wrapText="1"/>
    </xf>
    <xf numFmtId="0" fontId="6" fillId="0" borderId="0" xfId="0" applyFont="1"/>
    <xf numFmtId="0" fontId="12" fillId="0" borderId="0" xfId="0" applyFont="1"/>
    <xf numFmtId="0" fontId="6" fillId="0" borderId="0" xfId="0" applyFont="1" applyAlignment="1">
      <alignment horizontal="center" vertical="center"/>
    </xf>
    <xf numFmtId="0" fontId="11" fillId="0" borderId="0" xfId="0" applyFont="1" applyAlignment="1">
      <alignment horizontal="center" vertical="center"/>
    </xf>
    <xf numFmtId="2" fontId="6" fillId="0" borderId="0" xfId="0" applyNumberFormat="1" applyFont="1" applyAlignment="1">
      <alignment horizontal="center" vertical="center"/>
    </xf>
    <xf numFmtId="0" fontId="12" fillId="0" borderId="0" xfId="0" applyFont="1" applyAlignment="1">
      <alignment horizontal="center" vertical="center"/>
    </xf>
    <xf numFmtId="165" fontId="6" fillId="0" borderId="0" xfId="0" applyNumberFormat="1"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3" fillId="0" borderId="0" xfId="0" applyFont="1" applyAlignment="1">
      <alignment wrapText="1"/>
    </xf>
    <xf numFmtId="2" fontId="13" fillId="0" borderId="0" xfId="0" applyNumberFormat="1" applyFont="1" applyAlignment="1">
      <alignment horizontal="left"/>
    </xf>
    <xf numFmtId="2" fontId="13" fillId="0" borderId="0" xfId="0" applyNumberFormat="1" applyFont="1" applyAlignment="1">
      <alignment horizontal="right"/>
    </xf>
    <xf numFmtId="0" fontId="0" fillId="2" borderId="0" xfId="0" applyFill="1"/>
    <xf numFmtId="0" fontId="0" fillId="0" borderId="0" xfId="0" applyFill="1"/>
    <xf numFmtId="0" fontId="7" fillId="0" borderId="0" xfId="0" applyFont="1" applyAlignment="1">
      <alignment horizontal="center" vertical="center" wrapText="1"/>
    </xf>
    <xf numFmtId="0" fontId="7" fillId="0" borderId="0" xfId="0" applyFont="1" applyAlignment="1">
      <alignment horizontal="left" vertical="top" wrapText="1"/>
    </xf>
    <xf numFmtId="4" fontId="7" fillId="0" borderId="0" xfId="0" applyNumberFormat="1" applyFont="1" applyAlignment="1">
      <alignment horizontal="center" vertical="center" wrapText="1"/>
    </xf>
    <xf numFmtId="164" fontId="21" fillId="2" borderId="0" xfId="0" applyNumberFormat="1" applyFont="1" applyFill="1"/>
    <xf numFmtId="0" fontId="21" fillId="2" borderId="0" xfId="0" applyFont="1" applyFill="1"/>
    <xf numFmtId="0" fontId="13" fillId="0" borderId="0" xfId="0" applyFont="1" applyAlignment="1">
      <alignment horizontal="left" vertical="center" wrapText="1"/>
    </xf>
    <xf numFmtId="0" fontId="13" fillId="0" borderId="0" xfId="0" applyFont="1" applyAlignment="1">
      <alignment vertical="center" wrapText="1"/>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3" fillId="2" borderId="0" xfId="0" applyFont="1" applyFill="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7" fillId="2" borderId="0" xfId="0" applyFont="1" applyFill="1" applyAlignment="1">
      <alignment horizontal="center" vertical="center" wrapText="1"/>
    </xf>
    <xf numFmtId="4" fontId="7" fillId="2" borderId="0" xfId="0" applyNumberFormat="1" applyFont="1" applyFill="1" applyAlignment="1">
      <alignment horizontal="center" vertical="center" wrapText="1"/>
    </xf>
    <xf numFmtId="0" fontId="13" fillId="3" borderId="0" xfId="0" applyFont="1" applyFill="1" applyAlignment="1">
      <alignment horizontal="left" vertical="center" wrapText="1"/>
    </xf>
    <xf numFmtId="0" fontId="13" fillId="3" borderId="0" xfId="0" applyFont="1" applyFill="1" applyAlignment="1">
      <alignment vertical="center" wrapText="1"/>
    </xf>
    <xf numFmtId="0" fontId="4" fillId="3" borderId="0" xfId="0" applyFont="1" applyFill="1" applyAlignment="1">
      <alignment horizontal="left" vertical="top" wrapText="1"/>
    </xf>
    <xf numFmtId="0" fontId="4" fillId="3" borderId="0" xfId="0" applyFont="1" applyFill="1" applyAlignment="1">
      <alignment vertical="top" wrapText="1"/>
    </xf>
    <xf numFmtId="0" fontId="33" fillId="0" borderId="0" xfId="0" applyFont="1"/>
    <xf numFmtId="0" fontId="33" fillId="0" borderId="0" xfId="0" applyFont="1" applyAlignment="1">
      <alignment horizontal="center" vertical="center"/>
    </xf>
    <xf numFmtId="2" fontId="33" fillId="0" borderId="0" xfId="0" applyNumberFormat="1" applyFont="1" applyAlignment="1">
      <alignment horizontal="center" vertical="center"/>
    </xf>
    <xf numFmtId="2" fontId="13" fillId="0" borderId="0" xfId="0" applyNumberFormat="1" applyFont="1" applyAlignment="1">
      <alignment horizontal="center" vertical="center"/>
    </xf>
    <xf numFmtId="0" fontId="35" fillId="0" borderId="0" xfId="0" applyFont="1"/>
    <xf numFmtId="0" fontId="32" fillId="0" borderId="0" xfId="0" applyFont="1" applyAlignment="1">
      <alignment horizontal="center"/>
    </xf>
    <xf numFmtId="4" fontId="23" fillId="0" borderId="13" xfId="0" applyNumberFormat="1" applyFont="1" applyBorder="1" applyAlignment="1">
      <alignment horizontal="center" vertical="center" wrapText="1"/>
    </xf>
    <xf numFmtId="4" fontId="11" fillId="0" borderId="15" xfId="0" applyNumberFormat="1" applyFont="1" applyBorder="1" applyAlignment="1">
      <alignment horizontal="center" vertical="center" wrapText="1"/>
    </xf>
    <xf numFmtId="4" fontId="11" fillId="0" borderId="2" xfId="0" applyNumberFormat="1" applyFont="1" applyBorder="1" applyAlignment="1">
      <alignment horizontal="center" vertical="center" wrapText="1"/>
    </xf>
    <xf numFmtId="4" fontId="23" fillId="0" borderId="0" xfId="0" applyNumberFormat="1" applyFont="1" applyBorder="1" applyAlignment="1">
      <alignment horizontal="center" vertical="center" wrapText="1"/>
    </xf>
    <xf numFmtId="4" fontId="28" fillId="0" borderId="29" xfId="0" applyNumberFormat="1" applyFont="1" applyBorder="1" applyAlignment="1">
      <alignment horizontal="center" vertical="center" wrapText="1"/>
    </xf>
    <xf numFmtId="4" fontId="29" fillId="0" borderId="7" xfId="0" applyNumberFormat="1" applyFont="1" applyBorder="1" applyAlignment="1">
      <alignment horizontal="center" vertical="center" wrapText="1"/>
    </xf>
    <xf numFmtId="4" fontId="23" fillId="5" borderId="25" xfId="0" applyNumberFormat="1" applyFont="1" applyFill="1" applyBorder="1" applyAlignment="1">
      <alignment horizontal="center" vertical="center" wrapText="1"/>
    </xf>
    <xf numFmtId="4" fontId="23" fillId="0" borderId="25" xfId="0" applyNumberFormat="1" applyFont="1" applyBorder="1" applyAlignment="1">
      <alignment horizontal="center" vertical="center" wrapText="1"/>
    </xf>
    <xf numFmtId="4" fontId="11" fillId="0" borderId="24" xfId="0" applyNumberFormat="1" applyFont="1" applyBorder="1" applyAlignment="1">
      <alignment horizontal="center" vertical="center" wrapText="1"/>
    </xf>
    <xf numFmtId="4" fontId="11" fillId="0" borderId="40" xfId="0" applyNumberFormat="1" applyFont="1" applyBorder="1" applyAlignment="1">
      <alignment horizontal="left" vertical="center" wrapText="1"/>
    </xf>
    <xf numFmtId="4" fontId="23" fillId="2" borderId="37" xfId="0" applyNumberFormat="1" applyFont="1" applyFill="1" applyBorder="1" applyAlignment="1">
      <alignment horizontal="center" vertical="center"/>
    </xf>
    <xf numFmtId="4" fontId="11" fillId="2" borderId="14" xfId="0" applyNumberFormat="1" applyFont="1" applyFill="1" applyBorder="1" applyAlignment="1">
      <alignment vertical="center" wrapText="1"/>
    </xf>
    <xf numFmtId="4" fontId="23" fillId="0" borderId="37" xfId="0" applyNumberFormat="1" applyFont="1" applyFill="1" applyBorder="1" applyAlignment="1">
      <alignment horizontal="center" vertical="center"/>
    </xf>
    <xf numFmtId="4" fontId="11" fillId="0" borderId="14" xfId="0" applyNumberFormat="1" applyFont="1" applyFill="1" applyBorder="1" applyAlignment="1">
      <alignment vertical="center" wrapText="1"/>
    </xf>
    <xf numFmtId="4" fontId="23" fillId="0" borderId="37" xfId="0" applyNumberFormat="1" applyFont="1" applyBorder="1" applyAlignment="1">
      <alignment horizontal="center" vertical="center"/>
    </xf>
    <xf numFmtId="4" fontId="30" fillId="0" borderId="14" xfId="0" applyNumberFormat="1" applyFont="1" applyBorder="1" applyAlignment="1">
      <alignment vertical="center" wrapText="1"/>
    </xf>
    <xf numFmtId="4" fontId="11" fillId="2" borderId="37" xfId="0" applyNumberFormat="1" applyFont="1" applyFill="1" applyBorder="1" applyAlignment="1">
      <alignment horizontal="center" vertical="center"/>
    </xf>
    <xf numFmtId="4" fontId="30" fillId="0" borderId="14" xfId="0" applyNumberFormat="1" applyFont="1" applyFill="1" applyBorder="1" applyAlignment="1">
      <alignment vertical="center" wrapText="1"/>
    </xf>
    <xf numFmtId="4" fontId="30" fillId="2" borderId="14" xfId="0" applyNumberFormat="1" applyFont="1" applyFill="1" applyBorder="1" applyAlignment="1">
      <alignment vertical="center" wrapText="1"/>
    </xf>
    <xf numFmtId="4" fontId="30" fillId="2" borderId="41" xfId="0" applyNumberFormat="1" applyFont="1" applyFill="1" applyBorder="1" applyAlignment="1">
      <alignment vertical="center" wrapText="1"/>
    </xf>
    <xf numFmtId="4" fontId="35" fillId="0" borderId="38" xfId="0" applyNumberFormat="1" applyFont="1" applyBorder="1"/>
    <xf numFmtId="4" fontId="31" fillId="3" borderId="18"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xf>
    <xf numFmtId="3" fontId="37" fillId="2" borderId="8" xfId="0" applyNumberFormat="1" applyFont="1" applyFill="1" applyBorder="1" applyAlignment="1">
      <alignment horizontal="center" vertical="center"/>
    </xf>
    <xf numFmtId="3" fontId="37" fillId="2" borderId="2" xfId="0" applyNumberFormat="1" applyFont="1" applyFill="1" applyBorder="1" applyAlignment="1">
      <alignment horizontal="center" vertical="center"/>
    </xf>
    <xf numFmtId="3" fontId="15" fillId="2" borderId="2" xfId="0" applyNumberFormat="1" applyFont="1" applyFill="1" applyBorder="1" applyAlignment="1">
      <alignment horizontal="center" vertical="center"/>
    </xf>
    <xf numFmtId="3" fontId="7" fillId="2" borderId="25" xfId="0" applyNumberFormat="1" applyFont="1" applyFill="1" applyBorder="1" applyAlignment="1">
      <alignment horizontal="center" vertical="center" wrapText="1"/>
    </xf>
    <xf numFmtId="3" fontId="10" fillId="2" borderId="25" xfId="0" applyNumberFormat="1" applyFont="1" applyFill="1" applyBorder="1" applyAlignment="1">
      <alignment horizontal="center" vertical="center" wrapText="1"/>
    </xf>
    <xf numFmtId="3" fontId="11" fillId="2" borderId="26" xfId="0" applyNumberFormat="1" applyFont="1" applyFill="1" applyBorder="1" applyAlignment="1">
      <alignment horizontal="center" vertical="center" wrapText="1"/>
    </xf>
    <xf numFmtId="3" fontId="7" fillId="2" borderId="0" xfId="0" applyNumberFormat="1" applyFont="1" applyFill="1" applyAlignment="1">
      <alignment horizontal="center" vertical="center" wrapText="1"/>
    </xf>
    <xf numFmtId="3" fontId="7" fillId="0" borderId="0" xfId="0" applyNumberFormat="1" applyFont="1" applyAlignment="1">
      <alignment horizontal="center" vertical="center" wrapText="1"/>
    </xf>
    <xf numFmtId="3" fontId="30" fillId="0" borderId="2" xfId="0" applyNumberFormat="1" applyFont="1" applyBorder="1" applyAlignment="1">
      <alignment horizontal="center" vertical="center" wrapText="1"/>
    </xf>
    <xf numFmtId="3" fontId="11" fillId="2" borderId="2" xfId="0" applyNumberFormat="1" applyFont="1" applyFill="1" applyBorder="1" applyAlignment="1">
      <alignment horizontal="center" vertical="center" wrapText="1"/>
    </xf>
    <xf numFmtId="3" fontId="30" fillId="0" borderId="2" xfId="0" applyNumberFormat="1" applyFont="1" applyFill="1" applyBorder="1" applyAlignment="1">
      <alignment horizontal="center" vertical="center" wrapText="1"/>
    </xf>
    <xf numFmtId="3" fontId="30" fillId="2" borderId="2" xfId="0" applyNumberFormat="1" applyFont="1" applyFill="1" applyBorder="1" applyAlignment="1">
      <alignment horizontal="center" vertical="center" wrapText="1"/>
    </xf>
    <xf numFmtId="3" fontId="30" fillId="2" borderId="25" xfId="0" applyNumberFormat="1" applyFont="1" applyFill="1" applyBorder="1" applyAlignment="1">
      <alignment horizontal="center" vertical="center" wrapText="1"/>
    </xf>
    <xf numFmtId="3" fontId="31" fillId="3" borderId="26" xfId="0" applyNumberFormat="1" applyFont="1" applyFill="1" applyBorder="1" applyAlignment="1">
      <alignment horizontal="center" vertical="center" wrapText="1"/>
    </xf>
    <xf numFmtId="3" fontId="35" fillId="0" borderId="36" xfId="0" applyNumberFormat="1" applyFont="1" applyBorder="1"/>
    <xf numFmtId="3" fontId="13" fillId="5" borderId="18" xfId="0" applyNumberFormat="1" applyFont="1" applyFill="1" applyBorder="1" applyAlignment="1">
      <alignment horizontal="center" vertical="center" wrapText="1"/>
    </xf>
    <xf numFmtId="3" fontId="13" fillId="5" borderId="26" xfId="0" applyNumberFormat="1" applyFont="1" applyFill="1" applyBorder="1" applyAlignment="1">
      <alignment horizontal="center" vertical="center" wrapText="1"/>
    </xf>
    <xf numFmtId="3" fontId="13" fillId="5" borderId="35" xfId="0" applyNumberFormat="1" applyFont="1" applyFill="1" applyBorder="1" applyAlignment="1">
      <alignment horizontal="center" vertical="center" wrapText="1"/>
    </xf>
    <xf numFmtId="3" fontId="13" fillId="5" borderId="19" xfId="0" applyNumberFormat="1" applyFont="1" applyFill="1" applyBorder="1" applyAlignment="1">
      <alignment horizontal="center" vertical="center" wrapText="1"/>
    </xf>
    <xf numFmtId="3" fontId="0" fillId="0" borderId="0" xfId="0" applyNumberFormat="1"/>
    <xf numFmtId="3" fontId="11" fillId="0" borderId="8" xfId="0" applyNumberFormat="1" applyFont="1" applyBorder="1" applyAlignment="1">
      <alignment horizontal="center" vertical="center" wrapText="1"/>
    </xf>
    <xf numFmtId="3" fontId="11" fillId="0" borderId="2"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top" wrapText="1"/>
    </xf>
    <xf numFmtId="3" fontId="4" fillId="2" borderId="2" xfId="0" applyNumberFormat="1" applyFont="1" applyFill="1" applyBorder="1" applyAlignment="1">
      <alignment vertical="center" wrapText="1"/>
    </xf>
    <xf numFmtId="3" fontId="4" fillId="0" borderId="8" xfId="0" applyNumberFormat="1" applyFont="1" applyFill="1" applyBorder="1" applyAlignment="1">
      <alignment horizontal="center" vertical="center" wrapText="1"/>
    </xf>
    <xf numFmtId="3" fontId="4" fillId="0" borderId="7" xfId="0" applyNumberFormat="1" applyFont="1" applyFill="1" applyBorder="1" applyAlignment="1">
      <alignment horizontal="center" vertical="center" wrapText="1"/>
    </xf>
    <xf numFmtId="3" fontId="15" fillId="0" borderId="2" xfId="0" applyNumberFormat="1" applyFont="1" applyBorder="1" applyAlignment="1">
      <alignment horizontal="center" vertical="center" wrapText="1"/>
    </xf>
    <xf numFmtId="3" fontId="7" fillId="0" borderId="2"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top" wrapText="1"/>
    </xf>
    <xf numFmtId="3" fontId="7" fillId="0" borderId="25" xfId="0" applyNumberFormat="1" applyFont="1" applyFill="1" applyBorder="1" applyAlignment="1">
      <alignment horizontal="center" vertical="top" wrapText="1"/>
    </xf>
    <xf numFmtId="3" fontId="7" fillId="0" borderId="2" xfId="0" applyNumberFormat="1" applyFont="1" applyBorder="1" applyAlignment="1">
      <alignment horizontal="center" vertical="top" wrapText="1"/>
    </xf>
    <xf numFmtId="3" fontId="7" fillId="0" borderId="25" xfId="0" applyNumberFormat="1" applyFont="1" applyBorder="1" applyAlignment="1">
      <alignment horizontal="center" vertical="top" wrapText="1"/>
    </xf>
    <xf numFmtId="3" fontId="7" fillId="0" borderId="25" xfId="0" applyNumberFormat="1" applyFont="1" applyFill="1" applyBorder="1" applyAlignment="1">
      <alignment horizontal="center" vertical="top"/>
    </xf>
    <xf numFmtId="3" fontId="7" fillId="0" borderId="2" xfId="0" applyNumberFormat="1" applyFont="1" applyFill="1" applyBorder="1" applyAlignment="1">
      <alignment horizontal="center" vertical="top" wrapText="1"/>
    </xf>
    <xf numFmtId="3" fontId="7" fillId="0" borderId="25" xfId="0" applyNumberFormat="1" applyFont="1" applyFill="1" applyBorder="1" applyAlignment="1">
      <alignment horizontal="center"/>
    </xf>
    <xf numFmtId="3" fontId="7" fillId="2" borderId="2" xfId="2" applyNumberFormat="1" applyFont="1" applyFill="1" applyBorder="1" applyAlignment="1">
      <alignment horizontal="center" vertical="center" wrapText="1"/>
    </xf>
    <xf numFmtId="3" fontId="7" fillId="0" borderId="2" xfId="0" applyNumberFormat="1" applyFont="1" applyBorder="1" applyAlignment="1">
      <alignment horizontal="center" vertical="center" wrapText="1"/>
    </xf>
    <xf numFmtId="3" fontId="7" fillId="2" borderId="8" xfId="0" applyNumberFormat="1" applyFont="1" applyFill="1" applyBorder="1" applyAlignment="1">
      <alignment horizontal="center" vertical="center" wrapText="1"/>
    </xf>
    <xf numFmtId="3" fontId="9" fillId="0" borderId="2" xfId="0" applyNumberFormat="1" applyFont="1" applyFill="1" applyBorder="1" applyAlignment="1">
      <alignment horizontal="center" vertical="center"/>
    </xf>
    <xf numFmtId="3" fontId="15" fillId="0" borderId="2" xfId="0" applyNumberFormat="1" applyFont="1" applyFill="1" applyBorder="1" applyAlignment="1">
      <alignment horizontal="center" vertical="center"/>
    </xf>
    <xf numFmtId="3" fontId="15" fillId="0" borderId="2" xfId="0" applyNumberFormat="1" applyFont="1" applyFill="1" applyBorder="1" applyAlignment="1">
      <alignment horizontal="center" vertical="center" wrapText="1"/>
    </xf>
    <xf numFmtId="3" fontId="15" fillId="2" borderId="2" xfId="0" applyNumberFormat="1" applyFont="1" applyFill="1" applyBorder="1" applyAlignment="1">
      <alignment horizontal="center" vertical="center" wrapText="1"/>
    </xf>
    <xf numFmtId="3" fontId="15" fillId="0" borderId="13" xfId="0" applyNumberFormat="1" applyFont="1" applyFill="1" applyBorder="1" applyAlignment="1">
      <alignment horizontal="center" vertical="top" wrapText="1"/>
    </xf>
    <xf numFmtId="3" fontId="15" fillId="0" borderId="30" xfId="0" applyNumberFormat="1" applyFont="1" applyFill="1" applyBorder="1" applyAlignment="1">
      <alignment horizontal="center" vertical="top" wrapText="1"/>
    </xf>
    <xf numFmtId="3" fontId="15" fillId="0" borderId="13" xfId="0" applyNumberFormat="1" applyFont="1" applyFill="1" applyBorder="1" applyAlignment="1">
      <alignment horizontal="center" vertical="center" wrapText="1"/>
    </xf>
    <xf numFmtId="3" fontId="15" fillId="0" borderId="15" xfId="0" applyNumberFormat="1" applyFont="1" applyFill="1" applyBorder="1" applyAlignment="1">
      <alignment horizontal="center" vertical="center" wrapText="1"/>
    </xf>
    <xf numFmtId="3" fontId="15" fillId="0" borderId="30" xfId="0" applyNumberFormat="1" applyFont="1" applyFill="1" applyBorder="1" applyAlignment="1">
      <alignment horizontal="center" vertical="center" wrapText="1"/>
    </xf>
    <xf numFmtId="3" fontId="25" fillId="0" borderId="13" xfId="0" applyNumberFormat="1" applyFont="1" applyFill="1" applyBorder="1" applyAlignment="1">
      <alignment horizontal="center" vertical="center" wrapText="1"/>
    </xf>
    <xf numFmtId="3" fontId="25" fillId="0" borderId="17" xfId="0" applyNumberFormat="1" applyFont="1" applyFill="1" applyBorder="1" applyAlignment="1">
      <alignment horizontal="center" vertical="center" wrapText="1"/>
    </xf>
    <xf numFmtId="3" fontId="25" fillId="0" borderId="20" xfId="0" applyNumberFormat="1" applyFont="1" applyFill="1" applyBorder="1" applyAlignment="1">
      <alignment horizontal="center" vertical="center" wrapText="1"/>
    </xf>
    <xf numFmtId="3" fontId="25" fillId="0" borderId="15" xfId="0" applyNumberFormat="1" applyFont="1" applyFill="1" applyBorder="1" applyAlignment="1">
      <alignment horizontal="center" vertical="center" wrapText="1"/>
    </xf>
    <xf numFmtId="3" fontId="34" fillId="0" borderId="8" xfId="0" applyNumberFormat="1" applyFont="1" applyBorder="1" applyAlignment="1">
      <alignment horizontal="center" vertical="center" wrapText="1"/>
    </xf>
    <xf numFmtId="3" fontId="11" fillId="2" borderId="19" xfId="0" applyNumberFormat="1" applyFont="1" applyFill="1" applyBorder="1" applyAlignment="1">
      <alignment horizontal="center" vertical="center" wrapText="1"/>
    </xf>
    <xf numFmtId="3" fontId="15" fillId="2" borderId="8" xfId="0" applyNumberFormat="1" applyFont="1" applyFill="1" applyBorder="1" applyAlignment="1">
      <alignment horizontal="center" vertical="center"/>
    </xf>
    <xf numFmtId="3" fontId="7" fillId="2" borderId="2" xfId="0" applyNumberFormat="1" applyFont="1" applyFill="1" applyBorder="1" applyAlignment="1">
      <alignment horizontal="center" vertical="center" wrapText="1"/>
    </xf>
    <xf numFmtId="166" fontId="11" fillId="5" borderId="8" xfId="0" applyNumberFormat="1" applyFont="1" applyFill="1" applyBorder="1" applyAlignment="1">
      <alignment horizontal="center" vertical="center" wrapText="1"/>
    </xf>
    <xf numFmtId="166" fontId="11" fillId="0" borderId="8" xfId="0" applyNumberFormat="1" applyFont="1" applyBorder="1" applyAlignment="1">
      <alignment horizontal="center" vertical="center" wrapText="1"/>
    </xf>
    <xf numFmtId="166" fontId="11" fillId="0" borderId="24" xfId="0" applyNumberFormat="1" applyFont="1" applyBorder="1" applyAlignment="1">
      <alignment horizontal="center" vertical="center" wrapText="1"/>
    </xf>
    <xf numFmtId="166" fontId="11" fillId="5" borderId="24" xfId="0" applyNumberFormat="1" applyFont="1" applyFill="1" applyBorder="1" applyAlignment="1">
      <alignment horizontal="center" vertical="center" wrapText="1"/>
    </xf>
    <xf numFmtId="166" fontId="11" fillId="0" borderId="20" xfId="0" applyNumberFormat="1" applyFont="1" applyBorder="1" applyAlignment="1">
      <alignment horizontal="center" vertical="center" wrapText="1"/>
    </xf>
    <xf numFmtId="166" fontId="11" fillId="5" borderId="2" xfId="0" applyNumberFormat="1" applyFont="1" applyFill="1" applyBorder="1" applyAlignment="1">
      <alignment horizontal="center" vertical="center" wrapText="1"/>
    </xf>
    <xf numFmtId="166" fontId="11" fillId="2" borderId="2" xfId="0" applyNumberFormat="1" applyFont="1" applyFill="1" applyBorder="1" applyAlignment="1">
      <alignment horizontal="center" vertical="center" wrapText="1"/>
    </xf>
    <xf numFmtId="166" fontId="11" fillId="2" borderId="3" xfId="0" applyNumberFormat="1" applyFont="1" applyFill="1" applyBorder="1" applyAlignment="1">
      <alignment horizontal="center" vertical="center" wrapText="1"/>
    </xf>
    <xf numFmtId="166" fontId="11" fillId="5" borderId="3" xfId="0" applyNumberFormat="1" applyFont="1" applyFill="1" applyBorder="1" applyAlignment="1">
      <alignment horizontal="center" vertical="center" wrapText="1"/>
    </xf>
    <xf numFmtId="166" fontId="11" fillId="2" borderId="15" xfId="0" applyNumberFormat="1" applyFont="1" applyFill="1" applyBorder="1" applyAlignment="1">
      <alignment horizontal="center" vertical="center" wrapText="1"/>
    </xf>
    <xf numFmtId="166" fontId="11" fillId="0" borderId="2" xfId="0" applyNumberFormat="1" applyFont="1" applyFill="1" applyBorder="1" applyAlignment="1">
      <alignment horizontal="center" vertical="center" wrapText="1"/>
    </xf>
    <xf numFmtId="166" fontId="11" fillId="0" borderId="3" xfId="0" applyNumberFormat="1" applyFont="1" applyFill="1" applyBorder="1" applyAlignment="1">
      <alignment horizontal="center" vertical="center" wrapText="1"/>
    </xf>
    <xf numFmtId="166" fontId="11" fillId="0" borderId="15" xfId="0" applyNumberFormat="1" applyFont="1" applyFill="1" applyBorder="1" applyAlignment="1">
      <alignment horizontal="center" vertical="center" wrapText="1"/>
    </xf>
    <xf numFmtId="166" fontId="30" fillId="5" borderId="2" xfId="0" applyNumberFormat="1" applyFont="1" applyFill="1" applyBorder="1" applyAlignment="1">
      <alignment horizontal="center" vertical="center" wrapText="1"/>
    </xf>
    <xf numFmtId="166" fontId="30" fillId="0" borderId="2" xfId="0" applyNumberFormat="1" applyFont="1" applyFill="1" applyBorder="1" applyAlignment="1">
      <alignment horizontal="center" vertical="center" wrapText="1"/>
    </xf>
    <xf numFmtId="166" fontId="30" fillId="0" borderId="3" xfId="0" applyNumberFormat="1" applyFont="1" applyFill="1" applyBorder="1" applyAlignment="1">
      <alignment horizontal="center" vertical="center" wrapText="1"/>
    </xf>
    <xf numFmtId="166" fontId="30" fillId="5" borderId="3" xfId="0" applyNumberFormat="1" applyFont="1" applyFill="1" applyBorder="1" applyAlignment="1">
      <alignment horizontal="center" vertical="center" wrapText="1"/>
    </xf>
    <xf numFmtId="166" fontId="30" fillId="0" borderId="15" xfId="0" applyNumberFormat="1" applyFont="1" applyFill="1" applyBorder="1" applyAlignment="1">
      <alignment horizontal="center" vertical="center" wrapText="1"/>
    </xf>
    <xf numFmtId="166" fontId="30" fillId="2" borderId="2" xfId="0" applyNumberFormat="1" applyFont="1" applyFill="1" applyBorder="1" applyAlignment="1">
      <alignment horizontal="center" vertical="center" wrapText="1"/>
    </xf>
    <xf numFmtId="166" fontId="30" fillId="2" borderId="3" xfId="0" applyNumberFormat="1" applyFont="1" applyFill="1" applyBorder="1" applyAlignment="1">
      <alignment horizontal="center" vertical="center" wrapText="1"/>
    </xf>
    <xf numFmtId="166" fontId="30" fillId="2" borderId="15" xfId="0" applyNumberFormat="1" applyFont="1" applyFill="1" applyBorder="1" applyAlignment="1">
      <alignment horizontal="center" vertical="center" wrapText="1"/>
    </xf>
    <xf numFmtId="166" fontId="30" fillId="5" borderId="25" xfId="0" applyNumberFormat="1" applyFont="1" applyFill="1" applyBorder="1" applyAlignment="1">
      <alignment horizontal="center" vertical="center" wrapText="1"/>
    </xf>
    <xf numFmtId="166" fontId="30" fillId="2" borderId="25" xfId="0" applyNumberFormat="1" applyFont="1" applyFill="1" applyBorder="1" applyAlignment="1">
      <alignment horizontal="center" vertical="center" wrapText="1"/>
    </xf>
    <xf numFmtId="166" fontId="30" fillId="2" borderId="21" xfId="0" applyNumberFormat="1" applyFont="1" applyFill="1" applyBorder="1" applyAlignment="1">
      <alignment horizontal="center" vertical="center" wrapText="1"/>
    </xf>
    <xf numFmtId="166" fontId="30" fillId="5" borderId="21" xfId="0" applyNumberFormat="1" applyFont="1" applyFill="1" applyBorder="1" applyAlignment="1">
      <alignment horizontal="center" vertical="center" wrapText="1"/>
    </xf>
    <xf numFmtId="166" fontId="30" fillId="2" borderId="30" xfId="0" applyNumberFormat="1" applyFont="1" applyFill="1" applyBorder="1" applyAlignment="1">
      <alignment horizontal="center" vertical="center" wrapText="1"/>
    </xf>
    <xf numFmtId="166" fontId="31" fillId="3" borderId="26"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10" fillId="4" borderId="2"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top" wrapText="1"/>
    </xf>
    <xf numFmtId="166" fontId="7" fillId="4" borderId="2" xfId="0" applyNumberFormat="1" applyFont="1" applyFill="1" applyBorder="1" applyAlignment="1">
      <alignment horizontal="center" vertical="center" wrapText="1"/>
    </xf>
    <xf numFmtId="166" fontId="7" fillId="2" borderId="2" xfId="0" applyNumberFormat="1" applyFont="1" applyFill="1" applyBorder="1" applyAlignment="1">
      <alignment horizontal="left" vertical="center" wrapText="1"/>
    </xf>
    <xf numFmtId="166" fontId="7" fillId="2" borderId="2" xfId="0" applyNumberFormat="1" applyFont="1" applyFill="1" applyBorder="1" applyAlignment="1">
      <alignment horizontal="left" vertical="top" wrapText="1"/>
    </xf>
    <xf numFmtId="166" fontId="7" fillId="2" borderId="2" xfId="0" applyNumberFormat="1" applyFont="1" applyFill="1" applyBorder="1" applyAlignment="1">
      <alignment horizontal="center" vertical="center"/>
    </xf>
    <xf numFmtId="166" fontId="4" fillId="4" borderId="2" xfId="0" applyNumberFormat="1" applyFont="1" applyFill="1" applyBorder="1" applyAlignment="1">
      <alignment horizontal="center" vertical="center" wrapText="1"/>
    </xf>
    <xf numFmtId="166" fontId="4" fillId="2" borderId="2" xfId="0" applyNumberFormat="1" applyFont="1" applyFill="1" applyBorder="1" applyAlignment="1">
      <alignment horizontal="center" vertical="center" wrapText="1"/>
    </xf>
    <xf numFmtId="166" fontId="4" fillId="2" borderId="2" xfId="0" applyNumberFormat="1" applyFont="1" applyFill="1" applyBorder="1" applyAlignment="1">
      <alignment horizontal="left" vertical="center" wrapText="1"/>
    </xf>
    <xf numFmtId="166" fontId="4" fillId="0" borderId="2" xfId="0" applyNumberFormat="1" applyFont="1" applyFill="1" applyBorder="1" applyAlignment="1">
      <alignment horizontal="left" vertical="top" wrapText="1"/>
    </xf>
    <xf numFmtId="166" fontId="3" fillId="4" borderId="8" xfId="0" applyNumberFormat="1" applyFont="1" applyFill="1" applyBorder="1" applyAlignment="1">
      <alignment horizontal="center" vertical="center" wrapText="1"/>
    </xf>
    <xf numFmtId="166" fontId="3" fillId="2" borderId="8" xfId="0" applyNumberFormat="1" applyFont="1" applyFill="1" applyBorder="1" applyAlignment="1">
      <alignment horizontal="center" vertical="center" wrapText="1"/>
    </xf>
    <xf numFmtId="166" fontId="4" fillId="2" borderId="2" xfId="0" applyNumberFormat="1" applyFont="1" applyFill="1" applyBorder="1" applyAlignment="1">
      <alignment vertical="center" wrapText="1"/>
    </xf>
    <xf numFmtId="166" fontId="7" fillId="2" borderId="2" xfId="0" applyNumberFormat="1" applyFont="1" applyFill="1" applyBorder="1" applyAlignment="1">
      <alignment horizontal="center" vertical="top" wrapText="1"/>
    </xf>
    <xf numFmtId="166" fontId="15"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166" fontId="18" fillId="2" borderId="2" xfId="0" applyNumberFormat="1" applyFont="1" applyFill="1" applyBorder="1" applyAlignment="1">
      <alignment horizontal="center" vertical="center" wrapText="1"/>
    </xf>
    <xf numFmtId="166" fontId="24" fillId="2" borderId="8" xfId="0" applyNumberFormat="1" applyFont="1" applyFill="1" applyBorder="1" applyAlignment="1">
      <alignment horizontal="center" vertical="center" wrapText="1"/>
    </xf>
    <xf numFmtId="166" fontId="7" fillId="2" borderId="6" xfId="0" applyNumberFormat="1" applyFont="1" applyFill="1" applyBorder="1" applyAlignment="1">
      <alignment horizontal="center" vertical="top" wrapText="1"/>
    </xf>
    <xf numFmtId="166" fontId="7" fillId="2" borderId="7" xfId="0" applyNumberFormat="1" applyFont="1" applyFill="1" applyBorder="1" applyAlignment="1">
      <alignment horizontal="center" vertical="top" wrapText="1"/>
    </xf>
    <xf numFmtId="166" fontId="27" fillId="0" borderId="2" xfId="0" applyNumberFormat="1" applyFont="1" applyFill="1" applyBorder="1" applyAlignment="1">
      <alignment horizontal="center" vertical="center" wrapText="1"/>
    </xf>
    <xf numFmtId="166" fontId="7" fillId="4" borderId="5"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4" fillId="0" borderId="2" xfId="0" applyNumberFormat="1" applyFont="1" applyFill="1" applyBorder="1" applyAlignment="1">
      <alignment horizontal="center" vertical="center" wrapText="1"/>
    </xf>
    <xf numFmtId="166" fontId="4" fillId="0" borderId="8" xfId="0" applyNumberFormat="1" applyFont="1" applyFill="1" applyBorder="1" applyAlignment="1">
      <alignment horizontal="center" vertical="center" wrapText="1"/>
    </xf>
    <xf numFmtId="166" fontId="7" fillId="2" borderId="3" xfId="0" applyNumberFormat="1" applyFont="1" applyFill="1" applyBorder="1" applyAlignment="1">
      <alignment horizontal="left" vertical="top" wrapText="1"/>
    </xf>
    <xf numFmtId="166" fontId="15" fillId="0" borderId="2" xfId="0" applyNumberFormat="1" applyFont="1" applyBorder="1" applyAlignment="1">
      <alignment horizontal="center" vertical="center" wrapText="1"/>
    </xf>
    <xf numFmtId="166" fontId="26" fillId="4" borderId="2" xfId="0" applyNumberFormat="1" applyFont="1" applyFill="1" applyBorder="1" applyAlignment="1">
      <alignment horizontal="center" vertical="center" wrapText="1"/>
    </xf>
    <xf numFmtId="166" fontId="26" fillId="0" borderId="2" xfId="0" applyNumberFormat="1" applyFont="1" applyBorder="1" applyAlignment="1">
      <alignment horizontal="center" vertical="center" wrapText="1"/>
    </xf>
    <xf numFmtId="166" fontId="26" fillId="0" borderId="3" xfId="0" applyNumberFormat="1" applyFont="1" applyBorder="1" applyAlignment="1">
      <alignment horizontal="center" vertical="center" wrapText="1"/>
    </xf>
    <xf numFmtId="166" fontId="26" fillId="4" borderId="3" xfId="0" applyNumberFormat="1" applyFont="1" applyFill="1" applyBorder="1" applyAlignment="1">
      <alignment horizontal="center" vertical="center" wrapText="1"/>
    </xf>
    <xf numFmtId="166" fontId="15" fillId="2" borderId="25" xfId="0" applyNumberFormat="1" applyFont="1" applyFill="1" applyBorder="1" applyAlignment="1">
      <alignment horizontal="center" vertical="center" wrapText="1"/>
    </xf>
    <xf numFmtId="166" fontId="7" fillId="0" borderId="2" xfId="0" applyNumberFormat="1" applyFont="1" applyFill="1" applyBorder="1" applyAlignment="1">
      <alignment horizontal="center" vertical="center" wrapText="1"/>
    </xf>
    <xf numFmtId="166" fontId="7" fillId="0" borderId="2" xfId="0" applyNumberFormat="1" applyFont="1" applyFill="1" applyBorder="1" applyAlignment="1">
      <alignment horizontal="center" vertical="top" wrapText="1"/>
    </xf>
    <xf numFmtId="166" fontId="7" fillId="2" borderId="25" xfId="0" applyNumberFormat="1" applyFont="1" applyFill="1" applyBorder="1" applyAlignment="1">
      <alignment horizontal="center" vertical="center" wrapText="1"/>
    </xf>
    <xf numFmtId="166" fontId="7" fillId="2" borderId="0" xfId="0" applyNumberFormat="1" applyFont="1" applyFill="1" applyBorder="1" applyAlignment="1">
      <alignment horizontal="center" vertical="center" wrapText="1"/>
    </xf>
    <xf numFmtId="166" fontId="15" fillId="0" borderId="2" xfId="0" applyNumberFormat="1" applyFont="1" applyFill="1" applyBorder="1" applyAlignment="1">
      <alignment horizontal="center" vertical="center" wrapText="1"/>
    </xf>
    <xf numFmtId="166" fontId="15" fillId="2" borderId="25" xfId="0" applyNumberFormat="1" applyFont="1" applyFill="1" applyBorder="1" applyAlignment="1">
      <alignment horizontal="center" vertical="top" wrapText="1"/>
    </xf>
    <xf numFmtId="166" fontId="15" fillId="0" borderId="0" xfId="0" applyNumberFormat="1" applyFont="1" applyFill="1" applyAlignment="1">
      <alignment horizontal="center" vertical="top" wrapText="1"/>
    </xf>
    <xf numFmtId="166" fontId="7" fillId="0" borderId="25" xfId="0" applyNumberFormat="1" applyFont="1" applyFill="1" applyBorder="1" applyAlignment="1">
      <alignment horizontal="center" vertical="top" wrapText="1"/>
    </xf>
    <xf numFmtId="166" fontId="27" fillId="0" borderId="2" xfId="0" applyNumberFormat="1" applyFont="1" applyBorder="1" applyAlignment="1">
      <alignment horizontal="left" vertical="top" wrapText="1"/>
    </xf>
    <xf numFmtId="166" fontId="15" fillId="0" borderId="25" xfId="0" applyNumberFormat="1" applyFont="1" applyFill="1" applyBorder="1" applyAlignment="1">
      <alignment horizontal="center" vertical="top" wrapText="1"/>
    </xf>
    <xf numFmtId="166" fontId="25" fillId="0" borderId="2" xfId="0" applyNumberFormat="1" applyFont="1" applyBorder="1" applyAlignment="1">
      <alignment horizontal="left" vertical="top" wrapText="1"/>
    </xf>
    <xf numFmtId="166" fontId="7" fillId="0" borderId="2" xfId="0" applyNumberFormat="1" applyFont="1" applyBorder="1" applyAlignment="1">
      <alignment horizontal="center" vertical="top" wrapText="1"/>
    </xf>
    <xf numFmtId="166" fontId="15" fillId="0" borderId="2" xfId="0" applyNumberFormat="1" applyFont="1" applyBorder="1" applyAlignment="1">
      <alignment horizontal="center" vertical="top" wrapText="1"/>
    </xf>
    <xf numFmtId="166" fontId="15" fillId="0" borderId="25" xfId="0" applyNumberFormat="1" applyFont="1" applyBorder="1" applyAlignment="1">
      <alignment horizontal="center" vertical="top" wrapText="1"/>
    </xf>
    <xf numFmtId="166" fontId="7" fillId="0" borderId="25" xfId="0" applyNumberFormat="1" applyFont="1" applyBorder="1" applyAlignment="1">
      <alignment horizontal="center" vertical="top" wrapText="1"/>
    </xf>
    <xf numFmtId="166" fontId="4" fillId="0" borderId="2" xfId="0" applyNumberFormat="1" applyFont="1" applyBorder="1" applyAlignment="1">
      <alignment horizontal="left" vertical="top" wrapText="1"/>
    </xf>
    <xf numFmtId="166" fontId="15" fillId="0" borderId="25" xfId="0" applyNumberFormat="1" applyFont="1" applyFill="1" applyBorder="1" applyAlignment="1">
      <alignment horizontal="center" vertical="center" wrapText="1"/>
    </xf>
    <xf numFmtId="166" fontId="7" fillId="2" borderId="2" xfId="0" applyNumberFormat="1" applyFont="1" applyFill="1" applyBorder="1" applyAlignment="1">
      <alignment vertical="top" wrapText="1"/>
    </xf>
    <xf numFmtId="166" fontId="7" fillId="4" borderId="2" xfId="0" applyNumberFormat="1" applyFont="1" applyFill="1" applyBorder="1" applyAlignment="1">
      <alignment horizontal="center" vertical="top" wrapText="1"/>
    </xf>
    <xf numFmtId="166" fontId="7" fillId="2" borderId="2" xfId="2" applyNumberFormat="1" applyFont="1" applyFill="1" applyBorder="1" applyAlignment="1" applyProtection="1">
      <alignment horizontal="center" vertical="center" wrapText="1"/>
      <protection locked="0"/>
    </xf>
    <xf numFmtId="166" fontId="7" fillId="2" borderId="2" xfId="2" applyNumberFormat="1" applyFont="1" applyFill="1" applyBorder="1" applyAlignment="1">
      <alignment horizontal="center" vertical="center" wrapText="1"/>
    </xf>
    <xf numFmtId="166" fontId="4" fillId="2" borderId="25" xfId="0" applyNumberFormat="1" applyFont="1" applyFill="1" applyBorder="1" applyAlignment="1">
      <alignment horizontal="center" vertical="center" wrapText="1"/>
    </xf>
    <xf numFmtId="166" fontId="7" fillId="0" borderId="2"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166" fontId="8" fillId="2" borderId="2" xfId="0" applyNumberFormat="1" applyFont="1" applyFill="1" applyBorder="1" applyAlignment="1">
      <alignment horizontal="center" vertical="center" wrapText="1"/>
    </xf>
    <xf numFmtId="166" fontId="7" fillId="2" borderId="6" xfId="0" applyNumberFormat="1" applyFont="1" applyFill="1" applyBorder="1" applyAlignment="1">
      <alignment horizontal="center" vertical="center" wrapText="1"/>
    </xf>
    <xf numFmtId="166" fontId="7" fillId="4" borderId="25" xfId="0" applyNumberFormat="1" applyFont="1" applyFill="1" applyBorder="1" applyAlignment="1">
      <alignment horizontal="center" vertical="center" wrapText="1"/>
    </xf>
    <xf numFmtId="166" fontId="8" fillId="4" borderId="2" xfId="0" applyNumberFormat="1" applyFont="1" applyFill="1" applyBorder="1" applyAlignment="1">
      <alignment horizontal="center" vertical="center" wrapText="1"/>
    </xf>
    <xf numFmtId="166" fontId="7" fillId="4" borderId="8" xfId="0" applyNumberFormat="1" applyFont="1" applyFill="1" applyBorder="1" applyAlignment="1">
      <alignment horizontal="center" vertical="center"/>
    </xf>
    <xf numFmtId="166" fontId="7" fillId="2" borderId="8" xfId="0" applyNumberFormat="1" applyFont="1" applyFill="1" applyBorder="1" applyAlignment="1">
      <alignment horizontal="center" vertical="center"/>
    </xf>
    <xf numFmtId="166" fontId="7" fillId="4" borderId="8" xfId="0" applyNumberFormat="1" applyFont="1" applyFill="1" applyBorder="1" applyAlignment="1">
      <alignment horizontal="center" vertical="center" wrapText="1"/>
    </xf>
    <xf numFmtId="166" fontId="16" fillId="0" borderId="2" xfId="0" applyNumberFormat="1" applyFont="1" applyBorder="1" applyAlignment="1">
      <alignment horizontal="center" vertical="top" wrapText="1"/>
    </xf>
    <xf numFmtId="166" fontId="15" fillId="4" borderId="2" xfId="0" applyNumberFormat="1" applyFont="1" applyFill="1" applyBorder="1" applyAlignment="1">
      <alignment horizontal="center" vertical="top"/>
    </xf>
    <xf numFmtId="166" fontId="15" fillId="0" borderId="2" xfId="0" applyNumberFormat="1" applyFont="1" applyFill="1" applyBorder="1" applyAlignment="1">
      <alignment horizontal="center" vertical="top"/>
    </xf>
    <xf numFmtId="166" fontId="15" fillId="4" borderId="2" xfId="0" applyNumberFormat="1" applyFont="1" applyFill="1" applyBorder="1" applyAlignment="1">
      <alignment horizontal="center" vertical="center"/>
    </xf>
    <xf numFmtId="166" fontId="15" fillId="0" borderId="2" xfId="0" applyNumberFormat="1" applyFont="1" applyFill="1" applyBorder="1" applyAlignment="1">
      <alignment horizontal="center" vertical="center"/>
    </xf>
    <xf numFmtId="166" fontId="23" fillId="4" borderId="2" xfId="0" applyNumberFormat="1" applyFont="1" applyFill="1" applyBorder="1" applyAlignment="1">
      <alignment horizontal="center" vertical="center"/>
    </xf>
    <xf numFmtId="166" fontId="23" fillId="0" borderId="2" xfId="0" applyNumberFormat="1" applyFont="1" applyFill="1" applyBorder="1" applyAlignment="1">
      <alignment horizontal="center" vertical="center"/>
    </xf>
    <xf numFmtId="166" fontId="15" fillId="0" borderId="2" xfId="0" applyNumberFormat="1" applyFont="1" applyFill="1" applyBorder="1" applyAlignment="1">
      <alignment horizontal="center" vertical="top" wrapText="1"/>
    </xf>
    <xf numFmtId="166" fontId="15" fillId="2" borderId="8" xfId="0" applyNumberFormat="1" applyFont="1" applyFill="1" applyBorder="1" applyAlignment="1">
      <alignment horizontal="center" vertical="center"/>
    </xf>
    <xf numFmtId="166" fontId="15" fillId="2" borderId="2" xfId="0" applyNumberFormat="1" applyFont="1" applyFill="1" applyBorder="1" applyAlignment="1">
      <alignment horizontal="center" vertical="center"/>
    </xf>
    <xf numFmtId="166" fontId="17" fillId="2" borderId="11" xfId="0" applyNumberFormat="1" applyFont="1" applyFill="1" applyBorder="1" applyAlignment="1">
      <alignment vertical="top" wrapText="1"/>
    </xf>
    <xf numFmtId="166" fontId="17" fillId="2" borderId="9" xfId="0" applyNumberFormat="1" applyFont="1" applyFill="1" applyBorder="1" applyAlignment="1">
      <alignment vertical="top" wrapText="1"/>
    </xf>
    <xf numFmtId="166" fontId="15" fillId="4" borderId="2" xfId="0" applyNumberFormat="1" applyFont="1" applyFill="1" applyBorder="1" applyAlignment="1">
      <alignment horizontal="center" vertical="center" wrapText="1"/>
    </xf>
    <xf numFmtId="166" fontId="16" fillId="4" borderId="2" xfId="0" applyNumberFormat="1" applyFont="1" applyFill="1" applyBorder="1" applyAlignment="1">
      <alignment horizontal="center" vertical="center"/>
    </xf>
    <xf numFmtId="166" fontId="15" fillId="4" borderId="2" xfId="5" applyNumberFormat="1" applyFont="1" applyFill="1" applyBorder="1" applyAlignment="1">
      <alignment horizontal="center" vertical="center" wrapText="1"/>
    </xf>
    <xf numFmtId="166" fontId="15" fillId="0" borderId="2" xfId="5" applyNumberFormat="1" applyFont="1" applyFill="1" applyBorder="1" applyAlignment="1">
      <alignment horizontal="center" vertical="center" wrapText="1"/>
    </xf>
    <xf numFmtId="166" fontId="15" fillId="2" borderId="2" xfId="5" applyNumberFormat="1" applyFont="1" applyFill="1" applyBorder="1" applyAlignment="1">
      <alignment horizontal="center" vertical="center" wrapText="1"/>
    </xf>
    <xf numFmtId="166" fontId="7" fillId="4" borderId="2" xfId="0" applyNumberFormat="1" applyFont="1" applyFill="1" applyBorder="1" applyAlignment="1">
      <alignment horizontal="center" vertical="center"/>
    </xf>
    <xf numFmtId="166" fontId="7" fillId="2" borderId="12" xfId="0" applyNumberFormat="1" applyFont="1" applyFill="1" applyBorder="1" applyAlignment="1">
      <alignment horizontal="center" vertical="center" wrapText="1"/>
    </xf>
    <xf numFmtId="166" fontId="15" fillId="2" borderId="12" xfId="0" applyNumberFormat="1" applyFont="1" applyFill="1" applyBorder="1" applyAlignment="1">
      <alignment horizontal="center" vertical="center" wrapText="1"/>
    </xf>
    <xf numFmtId="166" fontId="7" fillId="4" borderId="12" xfId="0" applyNumberFormat="1" applyFont="1" applyFill="1" applyBorder="1" applyAlignment="1">
      <alignment horizontal="center" vertical="center"/>
    </xf>
    <xf numFmtId="166" fontId="7" fillId="2" borderId="12" xfId="0" applyNumberFormat="1" applyFont="1" applyFill="1" applyBorder="1" applyAlignment="1">
      <alignment horizontal="center" vertical="center"/>
    </xf>
    <xf numFmtId="166" fontId="15" fillId="4" borderId="12" xfId="0" applyNumberFormat="1" applyFont="1" applyFill="1" applyBorder="1" applyAlignment="1">
      <alignment horizontal="center" vertical="center"/>
    </xf>
    <xf numFmtId="166" fontId="15" fillId="2" borderId="12" xfId="0" applyNumberFormat="1" applyFont="1" applyFill="1" applyBorder="1" applyAlignment="1">
      <alignment horizontal="center" vertical="center"/>
    </xf>
    <xf numFmtId="166" fontId="15" fillId="0" borderId="12" xfId="0" applyNumberFormat="1" applyFont="1" applyFill="1" applyBorder="1" applyAlignment="1">
      <alignment horizontal="center" vertical="top" wrapText="1"/>
    </xf>
    <xf numFmtId="166" fontId="7" fillId="4" borderId="25" xfId="0" applyNumberFormat="1" applyFont="1" applyFill="1" applyBorder="1" applyAlignment="1">
      <alignment horizontal="center" vertical="center"/>
    </xf>
    <xf numFmtId="166" fontId="7" fillId="2" borderId="25" xfId="0" applyNumberFormat="1" applyFont="1" applyFill="1" applyBorder="1" applyAlignment="1">
      <alignment horizontal="center" vertical="center"/>
    </xf>
    <xf numFmtId="166" fontId="15" fillId="4" borderId="25" xfId="0" applyNumberFormat="1" applyFont="1" applyFill="1" applyBorder="1" applyAlignment="1">
      <alignment horizontal="center" vertical="center"/>
    </xf>
    <xf numFmtId="166" fontId="15" fillId="2" borderId="25" xfId="0" applyNumberFormat="1" applyFont="1" applyFill="1" applyBorder="1" applyAlignment="1">
      <alignment horizontal="center" vertical="center"/>
    </xf>
    <xf numFmtId="166" fontId="10" fillId="2" borderId="12" xfId="0" applyNumberFormat="1" applyFont="1" applyFill="1" applyBorder="1" applyAlignment="1">
      <alignment horizontal="center" vertical="center" wrapText="1"/>
    </xf>
    <xf numFmtId="166" fontId="10" fillId="4" borderId="12" xfId="0" applyNumberFormat="1" applyFont="1" applyFill="1" applyBorder="1" applyAlignment="1">
      <alignment horizontal="center" vertical="center"/>
    </xf>
    <xf numFmtId="166" fontId="10" fillId="2" borderId="12" xfId="0" applyNumberFormat="1" applyFont="1" applyFill="1" applyBorder="1" applyAlignment="1">
      <alignment horizontal="center" vertical="center"/>
    </xf>
    <xf numFmtId="166" fontId="16" fillId="4" borderId="12" xfId="0" applyNumberFormat="1" applyFont="1" applyFill="1" applyBorder="1" applyAlignment="1">
      <alignment horizontal="center" vertical="center"/>
    </xf>
    <xf numFmtId="166" fontId="16" fillId="2" borderId="12" xfId="0" applyNumberFormat="1" applyFont="1" applyFill="1" applyBorder="1" applyAlignment="1">
      <alignment horizontal="center" vertical="center"/>
    </xf>
    <xf numFmtId="166" fontId="15" fillId="0" borderId="12" xfId="0" applyNumberFormat="1" applyFont="1" applyBorder="1" applyAlignment="1">
      <alignment horizontal="center" vertical="center" wrapText="1"/>
    </xf>
    <xf numFmtId="166" fontId="40" fillId="2" borderId="12" xfId="0" applyNumberFormat="1" applyFont="1" applyFill="1" applyBorder="1" applyAlignment="1">
      <alignment horizontal="center" vertical="center" wrapText="1"/>
    </xf>
    <xf numFmtId="166" fontId="15" fillId="2" borderId="16" xfId="0" applyNumberFormat="1" applyFont="1" applyFill="1" applyBorder="1" applyAlignment="1">
      <alignment horizontal="center" vertical="center"/>
    </xf>
    <xf numFmtId="166" fontId="7" fillId="4" borderId="16" xfId="0" applyNumberFormat="1" applyFont="1" applyFill="1" applyBorder="1" applyAlignment="1">
      <alignment horizontal="center" vertical="center"/>
    </xf>
    <xf numFmtId="166" fontId="7" fillId="2" borderId="16" xfId="0" applyNumberFormat="1" applyFont="1" applyFill="1" applyBorder="1" applyAlignment="1">
      <alignment horizontal="center" vertical="center"/>
    </xf>
    <xf numFmtId="166" fontId="15" fillId="4" borderId="16" xfId="0" applyNumberFormat="1" applyFont="1" applyFill="1" applyBorder="1" applyAlignment="1">
      <alignment horizontal="center" vertical="center"/>
    </xf>
    <xf numFmtId="166" fontId="15" fillId="0" borderId="16" xfId="0" applyNumberFormat="1" applyFont="1" applyBorder="1" applyAlignment="1">
      <alignment horizontal="center" vertical="center" wrapText="1"/>
    </xf>
    <xf numFmtId="166" fontId="10" fillId="2" borderId="8" xfId="0" applyNumberFormat="1" applyFont="1" applyFill="1" applyBorder="1" applyAlignment="1">
      <alignment horizontal="center" vertical="center" wrapText="1"/>
    </xf>
    <xf numFmtId="166" fontId="15" fillId="2" borderId="8" xfId="0" applyNumberFormat="1" applyFont="1" applyFill="1" applyBorder="1" applyAlignment="1">
      <alignment horizontal="center" vertical="center" wrapText="1"/>
    </xf>
    <xf numFmtId="166" fontId="15" fillId="0" borderId="8" xfId="0" applyNumberFormat="1" applyFont="1" applyBorder="1" applyAlignment="1">
      <alignment horizontal="center" vertical="center" wrapText="1"/>
    </xf>
    <xf numFmtId="166" fontId="16" fillId="4" borderId="8" xfId="0" applyNumberFormat="1" applyFont="1" applyFill="1" applyBorder="1" applyAlignment="1">
      <alignment horizontal="center" vertical="center"/>
    </xf>
    <xf numFmtId="166" fontId="16" fillId="2" borderId="8" xfId="0" applyNumberFormat="1" applyFont="1" applyFill="1" applyBorder="1" applyAlignment="1">
      <alignment horizontal="center" vertical="center"/>
    </xf>
    <xf numFmtId="166" fontId="15" fillId="2" borderId="16" xfId="0" applyNumberFormat="1" applyFont="1" applyFill="1" applyBorder="1" applyAlignment="1">
      <alignment horizontal="center" vertical="center" wrapText="1"/>
    </xf>
    <xf numFmtId="166" fontId="4" fillId="0" borderId="12" xfId="0" applyNumberFormat="1" applyFont="1" applyFill="1" applyBorder="1" applyAlignment="1">
      <alignment horizontal="center" vertical="center" wrapText="1"/>
    </xf>
    <xf numFmtId="166" fontId="25" fillId="0" borderId="16" xfId="0" applyNumberFormat="1" applyFont="1" applyFill="1" applyBorder="1" applyAlignment="1">
      <alignment horizontal="center" vertical="center" wrapText="1"/>
    </xf>
    <xf numFmtId="166" fontId="15" fillId="2" borderId="7" xfId="0" applyNumberFormat="1" applyFont="1" applyFill="1" applyBorder="1" applyAlignment="1">
      <alignment horizontal="center" vertical="center" wrapText="1"/>
    </xf>
    <xf numFmtId="166" fontId="18" fillId="2" borderId="8" xfId="0" applyNumberFormat="1" applyFont="1" applyFill="1" applyBorder="1" applyAlignment="1">
      <alignment horizontal="center" vertical="center" wrapText="1"/>
    </xf>
    <xf numFmtId="166" fontId="15" fillId="4" borderId="8" xfId="0" applyNumberFormat="1" applyFont="1" applyFill="1" applyBorder="1" applyAlignment="1">
      <alignment horizontal="center" vertical="center"/>
    </xf>
    <xf numFmtId="166" fontId="16" fillId="2" borderId="6" xfId="0" applyNumberFormat="1" applyFont="1" applyFill="1" applyBorder="1" applyAlignment="1">
      <alignment horizontal="center" vertical="center" wrapText="1"/>
    </xf>
    <xf numFmtId="166" fontId="24" fillId="2" borderId="2" xfId="0" applyNumberFormat="1" applyFont="1" applyFill="1" applyBorder="1" applyAlignment="1">
      <alignment horizontal="center" vertical="center" wrapText="1"/>
    </xf>
    <xf numFmtId="166" fontId="7" fillId="2" borderId="25" xfId="0" applyNumberFormat="1" applyFont="1" applyFill="1" applyBorder="1" applyAlignment="1">
      <alignment horizontal="center" vertical="top" wrapText="1"/>
    </xf>
    <xf numFmtId="166" fontId="7" fillId="2" borderId="25" xfId="0" applyNumberFormat="1" applyFont="1" applyFill="1" applyBorder="1" applyAlignment="1">
      <alignment horizontal="left" vertical="top" wrapText="1"/>
    </xf>
    <xf numFmtId="166" fontId="10" fillId="2" borderId="25" xfId="0" applyNumberFormat="1" applyFont="1" applyFill="1" applyBorder="1" applyAlignment="1">
      <alignment horizontal="center" vertical="center" wrapText="1"/>
    </xf>
    <xf numFmtId="166" fontId="10" fillId="4" borderId="25" xfId="0" applyNumberFormat="1" applyFont="1" applyFill="1" applyBorder="1" applyAlignment="1">
      <alignment horizontal="center" vertical="center" wrapText="1"/>
    </xf>
    <xf numFmtId="166" fontId="13" fillId="2" borderId="18" xfId="0" applyNumberFormat="1" applyFont="1" applyFill="1" applyBorder="1" applyAlignment="1">
      <alignment horizontal="left" vertical="top" wrapText="1"/>
    </xf>
    <xf numFmtId="166" fontId="11" fillId="2" borderId="26" xfId="0" applyNumberFormat="1" applyFont="1" applyFill="1" applyBorder="1" applyAlignment="1">
      <alignment horizontal="center" vertical="center" wrapText="1"/>
    </xf>
    <xf numFmtId="166" fontId="11" fillId="5" borderId="26"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66" fontId="16" fillId="4" borderId="7" xfId="0" applyNumberFormat="1" applyFont="1" applyFill="1" applyBorder="1" applyAlignment="1">
      <alignment horizontal="center" vertical="center"/>
    </xf>
    <xf numFmtId="166" fontId="16" fillId="2" borderId="7" xfId="0" applyNumberFormat="1" applyFont="1" applyFill="1" applyBorder="1" applyAlignment="1">
      <alignment horizontal="center" vertical="center"/>
    </xf>
    <xf numFmtId="166" fontId="15" fillId="2" borderId="7" xfId="0" applyNumberFormat="1" applyFont="1" applyFill="1" applyBorder="1" applyAlignment="1">
      <alignment horizontal="center" vertical="center"/>
    </xf>
    <xf numFmtId="166" fontId="39" fillId="2" borderId="2" xfId="0" applyNumberFormat="1" applyFont="1" applyFill="1" applyBorder="1" applyAlignment="1">
      <alignment horizontal="center" vertical="center" wrapText="1"/>
    </xf>
    <xf numFmtId="166" fontId="7" fillId="4" borderId="7" xfId="0" applyNumberFormat="1" applyFont="1" applyFill="1" applyBorder="1" applyAlignment="1">
      <alignment horizontal="center" vertical="center"/>
    </xf>
    <xf numFmtId="4"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5" xfId="0" applyNumberFormat="1" applyFont="1" applyFill="1" applyBorder="1" applyAlignment="1">
      <alignment horizontal="center" vertical="center" wrapText="1"/>
    </xf>
    <xf numFmtId="166" fontId="10" fillId="2" borderId="25"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0" fontId="38" fillId="2" borderId="2" xfId="0"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166" fontId="15" fillId="2" borderId="2" xfId="0" applyNumberFormat="1" applyFont="1" applyFill="1" applyBorder="1" applyAlignment="1">
      <alignment horizontal="center" vertical="center" wrapText="1"/>
    </xf>
    <xf numFmtId="166" fontId="39" fillId="2" borderId="16" xfId="0" applyNumberFormat="1" applyFont="1" applyFill="1" applyBorder="1" applyAlignment="1">
      <alignment horizontal="center" vertical="center" wrapText="1"/>
    </xf>
    <xf numFmtId="0" fontId="13" fillId="2" borderId="2" xfId="0" applyFont="1" applyFill="1" applyBorder="1" applyAlignment="1">
      <alignment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3" fontId="13" fillId="2" borderId="2" xfId="0"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3" fontId="38"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25"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3" fontId="15" fillId="2" borderId="8" xfId="0" applyNumberFormat="1" applyFont="1" applyFill="1" applyBorder="1" applyAlignment="1">
      <alignment horizontal="center" vertical="center"/>
    </xf>
    <xf numFmtId="166" fontId="15" fillId="0" borderId="25" xfId="0" applyNumberFormat="1" applyFont="1" applyFill="1" applyBorder="1" applyAlignment="1">
      <alignment horizontal="center" vertical="center"/>
    </xf>
    <xf numFmtId="3" fontId="15" fillId="0" borderId="25" xfId="0" applyNumberFormat="1" applyFont="1" applyFill="1" applyBorder="1" applyAlignment="1">
      <alignment horizontal="center" vertical="center"/>
    </xf>
    <xf numFmtId="166" fontId="15" fillId="0" borderId="8" xfId="0" applyNumberFormat="1" applyFont="1" applyFill="1" applyBorder="1" applyAlignment="1">
      <alignment horizontal="center" vertical="top" wrapText="1"/>
    </xf>
    <xf numFmtId="166" fontId="15" fillId="0" borderId="8" xfId="0" applyNumberFormat="1" applyFont="1" applyFill="1" applyBorder="1" applyAlignment="1">
      <alignment horizontal="center" vertical="center" wrapText="1"/>
    </xf>
    <xf numFmtId="166" fontId="15" fillId="0" borderId="8" xfId="0" applyNumberFormat="1" applyFont="1" applyFill="1" applyBorder="1" applyAlignment="1">
      <alignment horizontal="center" vertical="center"/>
    </xf>
    <xf numFmtId="3" fontId="15" fillId="0" borderId="8" xfId="0" applyNumberFormat="1" applyFont="1" applyFill="1" applyBorder="1" applyAlignment="1">
      <alignment horizontal="center" vertical="center"/>
    </xf>
    <xf numFmtId="166" fontId="16" fillId="0" borderId="12" xfId="0" applyNumberFormat="1" applyFont="1" applyFill="1" applyBorder="1" applyAlignment="1">
      <alignment horizontal="center" vertical="top" wrapText="1"/>
    </xf>
    <xf numFmtId="166" fontId="15" fillId="0" borderId="12" xfId="0" applyNumberFormat="1" applyFont="1" applyFill="1" applyBorder="1" applyAlignment="1">
      <alignment horizontal="center" vertical="center" wrapText="1"/>
    </xf>
    <xf numFmtId="166" fontId="23" fillId="4" borderId="12" xfId="0" applyNumberFormat="1" applyFont="1" applyFill="1" applyBorder="1" applyAlignment="1">
      <alignment horizontal="center" vertical="center"/>
    </xf>
    <xf numFmtId="166" fontId="23" fillId="0" borderId="12" xfId="0" applyNumberFormat="1" applyFont="1" applyFill="1" applyBorder="1" applyAlignment="1">
      <alignment horizontal="center" vertical="center"/>
    </xf>
    <xf numFmtId="3" fontId="15" fillId="0" borderId="13" xfId="0" applyNumberFormat="1" applyFont="1" applyFill="1" applyBorder="1" applyAlignment="1">
      <alignment horizontal="center" vertical="center"/>
    </xf>
    <xf numFmtId="3" fontId="15" fillId="0" borderId="15" xfId="0" applyNumberFormat="1" applyFont="1" applyFill="1" applyBorder="1" applyAlignment="1">
      <alignment horizontal="center" vertical="center"/>
    </xf>
    <xf numFmtId="166" fontId="7" fillId="2" borderId="16" xfId="0" applyNumberFormat="1" applyFont="1" applyFill="1" applyBorder="1" applyAlignment="1">
      <alignment horizontal="center" vertical="center" wrapText="1"/>
    </xf>
    <xf numFmtId="166" fontId="15" fillId="0" borderId="16" xfId="0" applyNumberFormat="1" applyFont="1" applyFill="1" applyBorder="1" applyAlignment="1">
      <alignment horizontal="center" vertical="center" wrapText="1"/>
    </xf>
    <xf numFmtId="166" fontId="7" fillId="4" borderId="16" xfId="0" applyNumberFormat="1" applyFont="1" applyFill="1" applyBorder="1" applyAlignment="1">
      <alignment horizontal="center" vertical="center" wrapText="1"/>
    </xf>
    <xf numFmtId="166" fontId="15" fillId="0" borderId="16" xfId="0" applyNumberFormat="1" applyFont="1" applyFill="1" applyBorder="1" applyAlignment="1">
      <alignment horizontal="center" vertical="center"/>
    </xf>
    <xf numFmtId="3" fontId="15" fillId="0" borderId="17" xfId="0" applyNumberFormat="1" applyFont="1" applyFill="1" applyBorder="1" applyAlignment="1">
      <alignment horizontal="center" vertical="center"/>
    </xf>
    <xf numFmtId="166" fontId="7" fillId="2" borderId="7" xfId="0" applyNumberFormat="1" applyFont="1" applyFill="1" applyBorder="1" applyAlignment="1">
      <alignment horizontal="center" vertical="center"/>
    </xf>
    <xf numFmtId="166" fontId="15" fillId="4" borderId="7" xfId="0" applyNumberFormat="1" applyFont="1" applyFill="1" applyBorder="1" applyAlignment="1">
      <alignment horizontal="center" vertical="center"/>
    </xf>
    <xf numFmtId="166" fontId="7" fillId="2" borderId="2" xfId="0" applyNumberFormat="1" applyFont="1" applyFill="1" applyBorder="1" applyAlignment="1">
      <alignment horizontal="left" vertical="center" wrapText="1"/>
    </xf>
    <xf numFmtId="166" fontId="7" fillId="0" borderId="2" xfId="0" applyNumberFormat="1" applyFont="1" applyBorder="1" applyAlignment="1">
      <alignment horizontal="left" vertical="center" wrapText="1"/>
    </xf>
    <xf numFmtId="166" fontId="11" fillId="3" borderId="3" xfId="0" applyNumberFormat="1" applyFont="1" applyFill="1" applyBorder="1" applyAlignment="1">
      <alignment horizontal="center" vertical="center" wrapText="1"/>
    </xf>
    <xf numFmtId="166" fontId="11" fillId="3" borderId="4" xfId="0" applyNumberFormat="1" applyFont="1" applyFill="1" applyBorder="1" applyAlignment="1">
      <alignment horizontal="center" vertical="center" wrapText="1"/>
    </xf>
    <xf numFmtId="166" fontId="11" fillId="3" borderId="5"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66" fontId="7" fillId="2" borderId="3"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7" fillId="2" borderId="7"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166" fontId="7" fillId="2" borderId="25" xfId="0" applyNumberFormat="1" applyFont="1" applyFill="1" applyBorder="1" applyAlignment="1">
      <alignment horizontal="center" vertical="center" wrapText="1"/>
    </xf>
    <xf numFmtId="166" fontId="22" fillId="2" borderId="3" xfId="0" applyNumberFormat="1" applyFont="1" applyFill="1" applyBorder="1" applyAlignment="1">
      <alignment horizontal="center" vertical="center" wrapText="1"/>
    </xf>
    <xf numFmtId="166" fontId="22" fillId="2" borderId="4" xfId="0" applyNumberFormat="1" applyFont="1" applyFill="1" applyBorder="1" applyAlignment="1">
      <alignment horizontal="center" vertical="center" wrapText="1"/>
    </xf>
    <xf numFmtId="166" fontId="22" fillId="2" borderId="5" xfId="0" applyNumberFormat="1" applyFont="1" applyFill="1" applyBorder="1" applyAlignment="1">
      <alignment horizontal="center" vertical="center" wrapText="1"/>
    </xf>
    <xf numFmtId="166" fontId="11" fillId="3" borderId="21" xfId="0" applyNumberFormat="1" applyFont="1" applyFill="1" applyBorder="1" applyAlignment="1">
      <alignment horizontal="center" vertical="center" wrapText="1"/>
    </xf>
    <xf numFmtId="166" fontId="11" fillId="3" borderId="22" xfId="0" applyNumberFormat="1" applyFont="1" applyFill="1" applyBorder="1" applyAlignment="1">
      <alignment horizontal="center" vertical="center" wrapText="1"/>
    </xf>
    <xf numFmtId="166" fontId="11" fillId="3" borderId="9" xfId="0" applyNumberFormat="1" applyFont="1" applyFill="1" applyBorder="1" applyAlignment="1">
      <alignment horizontal="center" vertical="center" wrapText="1"/>
    </xf>
    <xf numFmtId="166" fontId="7" fillId="2" borderId="21" xfId="0" applyNumberFormat="1" applyFont="1" applyFill="1" applyBorder="1" applyAlignment="1">
      <alignment horizontal="center" vertical="top" wrapText="1"/>
    </xf>
    <xf numFmtId="166" fontId="7" fillId="2" borderId="23" xfId="0" applyNumberFormat="1" applyFont="1" applyFill="1" applyBorder="1" applyAlignment="1">
      <alignment horizontal="center" vertical="top" wrapText="1"/>
    </xf>
    <xf numFmtId="166" fontId="7" fillId="2" borderId="24" xfId="0" applyNumberFormat="1" applyFont="1" applyFill="1" applyBorder="1" applyAlignment="1">
      <alignment horizontal="center" vertical="top" wrapText="1"/>
    </xf>
    <xf numFmtId="166" fontId="15" fillId="2" borderId="29" xfId="0" applyNumberFormat="1" applyFont="1" applyFill="1" applyBorder="1" applyAlignment="1">
      <alignment horizontal="center" vertical="center" wrapText="1"/>
    </xf>
    <xf numFmtId="166" fontId="15" fillId="2" borderId="28" xfId="0" applyNumberFormat="1" applyFont="1" applyFill="1" applyBorder="1" applyAlignment="1">
      <alignment horizontal="center" vertical="center" wrapText="1"/>
    </xf>
    <xf numFmtId="166" fontId="4" fillId="2" borderId="2" xfId="0" applyNumberFormat="1" applyFont="1" applyFill="1" applyBorder="1" applyAlignment="1">
      <alignment horizontal="left" vertical="center" wrapText="1"/>
    </xf>
    <xf numFmtId="166" fontId="15" fillId="2" borderId="25" xfId="0" applyNumberFormat="1" applyFont="1" applyFill="1" applyBorder="1" applyAlignment="1">
      <alignment horizontal="center" vertical="center" wrapText="1"/>
    </xf>
    <xf numFmtId="166" fontId="15" fillId="2" borderId="7" xfId="0" applyNumberFormat="1" applyFont="1" applyFill="1" applyBorder="1" applyAlignment="1">
      <alignment horizontal="center" vertical="center" wrapText="1"/>
    </xf>
    <xf numFmtId="166" fontId="15" fillId="2" borderId="8" xfId="0" applyNumberFormat="1" applyFont="1" applyFill="1" applyBorder="1" applyAlignment="1">
      <alignment horizontal="center" vertical="center" wrapText="1"/>
    </xf>
    <xf numFmtId="166" fontId="15" fillId="2" borderId="9" xfId="0" applyNumberFormat="1" applyFont="1" applyFill="1" applyBorder="1" applyAlignment="1">
      <alignment horizontal="center" vertical="center" wrapText="1"/>
    </xf>
    <xf numFmtId="166" fontId="15" fillId="2" borderId="10" xfId="0" applyNumberFormat="1" applyFont="1" applyFill="1" applyBorder="1" applyAlignment="1">
      <alignment horizontal="center" vertical="center" wrapText="1"/>
    </xf>
    <xf numFmtId="166" fontId="15" fillId="2" borderId="11" xfId="0" applyNumberFormat="1" applyFont="1" applyFill="1" applyBorder="1" applyAlignment="1">
      <alignment horizontal="center" vertical="center" wrapText="1"/>
    </xf>
    <xf numFmtId="4" fontId="7" fillId="2" borderId="25" xfId="0" applyNumberFormat="1" applyFont="1" applyFill="1" applyBorder="1" applyAlignment="1">
      <alignment horizontal="center" vertical="center" wrapText="1"/>
    </xf>
    <xf numFmtId="4" fontId="7" fillId="2" borderId="8" xfId="0" applyNumberFormat="1" applyFont="1" applyFill="1" applyBorder="1" applyAlignment="1">
      <alignment horizontal="center" vertical="center" wrapText="1"/>
    </xf>
    <xf numFmtId="3" fontId="15" fillId="2" borderId="31" xfId="0" applyNumberFormat="1" applyFont="1" applyFill="1" applyBorder="1" applyAlignment="1">
      <alignment horizontal="center" vertical="center"/>
    </xf>
    <xf numFmtId="3" fontId="15" fillId="2" borderId="7" xfId="0" applyNumberFormat="1" applyFont="1" applyFill="1" applyBorder="1" applyAlignment="1">
      <alignment horizontal="center" vertical="center"/>
    </xf>
    <xf numFmtId="3" fontId="15" fillId="2" borderId="32" xfId="0" applyNumberFormat="1" applyFont="1" applyFill="1" applyBorder="1" applyAlignment="1">
      <alignment horizontal="center" vertical="center"/>
    </xf>
    <xf numFmtId="3" fontId="15" fillId="2" borderId="25"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xf>
    <xf numFmtId="166" fontId="17" fillId="2" borderId="10" xfId="0" applyNumberFormat="1" applyFont="1" applyFill="1" applyBorder="1" applyAlignment="1">
      <alignment horizontal="center" vertical="top" wrapText="1"/>
    </xf>
    <xf numFmtId="166" fontId="17" fillId="2" borderId="11" xfId="0" applyNumberFormat="1" applyFont="1" applyFill="1" applyBorder="1" applyAlignment="1">
      <alignment horizontal="center" vertical="top" wrapText="1"/>
    </xf>
    <xf numFmtId="166" fontId="7" fillId="2" borderId="25" xfId="0" applyNumberFormat="1" applyFont="1" applyFill="1" applyBorder="1" applyAlignment="1">
      <alignment horizontal="center" vertical="top" wrapText="1"/>
    </xf>
    <xf numFmtId="166" fontId="7" fillId="2" borderId="7" xfId="0" applyNumberFormat="1" applyFont="1" applyFill="1" applyBorder="1" applyAlignment="1">
      <alignment horizontal="center" vertical="top" wrapText="1"/>
    </xf>
    <xf numFmtId="166" fontId="15" fillId="2" borderId="27" xfId="0" applyNumberFormat="1" applyFont="1" applyFill="1" applyBorder="1" applyAlignment="1">
      <alignment horizontal="center" vertical="center" wrapText="1"/>
    </xf>
    <xf numFmtId="166" fontId="7" fillId="2" borderId="7" xfId="0" applyNumberFormat="1" applyFont="1" applyFill="1" applyBorder="1" applyAlignment="1">
      <alignment vertical="top" wrapText="1"/>
    </xf>
    <xf numFmtId="166" fontId="15" fillId="2" borderId="9" xfId="0" applyNumberFormat="1" applyFont="1" applyFill="1" applyBorder="1" applyAlignment="1">
      <alignment horizontal="center" vertical="top" wrapText="1"/>
    </xf>
    <xf numFmtId="166" fontId="17" fillId="2" borderId="10" xfId="0" applyNumberFormat="1" applyFont="1" applyFill="1" applyBorder="1" applyAlignment="1">
      <alignment vertical="top" wrapText="1"/>
    </xf>
    <xf numFmtId="166" fontId="17" fillId="2" borderId="0" xfId="0" applyNumberFormat="1" applyFont="1" applyFill="1" applyBorder="1" applyAlignment="1">
      <alignment vertical="top" wrapText="1"/>
    </xf>
    <xf numFmtId="166" fontId="17" fillId="2" borderId="11" xfId="0" applyNumberFormat="1" applyFont="1" applyFill="1" applyBorder="1" applyAlignment="1">
      <alignment vertical="top" wrapText="1"/>
    </xf>
    <xf numFmtId="166" fontId="22" fillId="2" borderId="3" xfId="0" applyNumberFormat="1" applyFont="1" applyFill="1" applyBorder="1" applyAlignment="1">
      <alignment horizontal="center" vertical="top" wrapText="1"/>
    </xf>
    <xf numFmtId="166" fontId="22" fillId="2" borderId="4" xfId="0" applyNumberFormat="1" applyFont="1" applyFill="1" applyBorder="1" applyAlignment="1">
      <alignment horizontal="center" vertical="top" wrapText="1"/>
    </xf>
    <xf numFmtId="166" fontId="22" fillId="2" borderId="5" xfId="0" applyNumberFormat="1" applyFont="1" applyFill="1" applyBorder="1" applyAlignment="1">
      <alignment horizontal="center" vertical="top" wrapText="1"/>
    </xf>
    <xf numFmtId="166" fontId="7" fillId="2" borderId="39" xfId="0" applyNumberFormat="1" applyFont="1" applyFill="1" applyBorder="1" applyAlignment="1">
      <alignment horizontal="center" vertical="center" wrapText="1"/>
    </xf>
    <xf numFmtId="166" fontId="7" fillId="2" borderId="29" xfId="0" applyNumberFormat="1" applyFont="1" applyFill="1" applyBorder="1" applyAlignment="1">
      <alignment horizontal="center" vertical="center" wrapText="1"/>
    </xf>
    <xf numFmtId="166" fontId="7" fillId="2" borderId="47" xfId="0" applyNumberFormat="1" applyFont="1" applyFill="1" applyBorder="1" applyAlignment="1">
      <alignment horizontal="center" vertical="center" wrapText="1"/>
    </xf>
    <xf numFmtId="3" fontId="15" fillId="2" borderId="27" xfId="0" applyNumberFormat="1" applyFont="1" applyFill="1" applyBorder="1" applyAlignment="1">
      <alignment horizontal="center" vertical="center"/>
    </xf>
    <xf numFmtId="3" fontId="15" fillId="2" borderId="29" xfId="0" applyNumberFormat="1" applyFont="1" applyFill="1" applyBorder="1" applyAlignment="1">
      <alignment horizontal="center" vertical="center"/>
    </xf>
    <xf numFmtId="3" fontId="15" fillId="2" borderId="28" xfId="0" applyNumberFormat="1" applyFont="1" applyFill="1" applyBorder="1" applyAlignment="1">
      <alignment horizontal="center" vertical="center"/>
    </xf>
    <xf numFmtId="166" fontId="15" fillId="2" borderId="12" xfId="0" applyNumberFormat="1" applyFont="1" applyFill="1" applyBorder="1" applyAlignment="1">
      <alignment horizontal="center" vertical="center" wrapText="1"/>
    </xf>
    <xf numFmtId="166" fontId="15" fillId="2" borderId="16" xfId="0" applyNumberFormat="1" applyFont="1" applyFill="1" applyBorder="1" applyAlignment="1">
      <alignment horizontal="center" vertical="center" wrapText="1"/>
    </xf>
    <xf numFmtId="166" fontId="15" fillId="2" borderId="21" xfId="0" applyNumberFormat="1" applyFont="1" applyFill="1" applyBorder="1" applyAlignment="1">
      <alignment horizontal="center" vertical="center" wrapText="1"/>
    </xf>
    <xf numFmtId="166" fontId="15" fillId="2" borderId="23"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top" wrapText="1"/>
    </xf>
    <xf numFmtId="166" fontId="7" fillId="2" borderId="21" xfId="0" applyNumberFormat="1" applyFont="1" applyFill="1" applyBorder="1" applyAlignment="1">
      <alignment horizontal="center" vertical="center" wrapText="1"/>
    </xf>
    <xf numFmtId="166" fontId="7" fillId="2" borderId="9" xfId="0" applyNumberFormat="1" applyFont="1" applyFill="1" applyBorder="1" applyAlignment="1">
      <alignment horizontal="center" vertical="center" wrapText="1"/>
    </xf>
    <xf numFmtId="166" fontId="7" fillId="2" borderId="23" xfId="0" applyNumberFormat="1" applyFont="1" applyFill="1" applyBorder="1" applyAlignment="1">
      <alignment horizontal="center" vertical="center" wrapText="1"/>
    </xf>
    <xf numFmtId="166" fontId="7" fillId="2" borderId="10" xfId="0" applyNumberFormat="1" applyFont="1" applyFill="1" applyBorder="1" applyAlignment="1">
      <alignment horizontal="center" vertical="center" wrapText="1"/>
    </xf>
    <xf numFmtId="166" fontId="7" fillId="2" borderId="24" xfId="0" applyNumberFormat="1" applyFont="1" applyFill="1" applyBorder="1" applyAlignment="1">
      <alignment horizontal="center" vertical="center" wrapText="1"/>
    </xf>
    <xf numFmtId="166" fontId="7" fillId="2" borderId="11" xfId="0" applyNumberFormat="1" applyFont="1" applyFill="1" applyBorder="1" applyAlignment="1">
      <alignment horizontal="center" vertical="center" wrapText="1"/>
    </xf>
    <xf numFmtId="166" fontId="10" fillId="2" borderId="25" xfId="0" applyNumberFormat="1" applyFont="1" applyFill="1" applyBorder="1" applyAlignment="1">
      <alignment horizontal="center" vertical="center" wrapText="1"/>
    </xf>
    <xf numFmtId="166" fontId="10" fillId="2" borderId="7" xfId="0" applyNumberFormat="1" applyFont="1" applyFill="1" applyBorder="1" applyAlignment="1">
      <alignment horizontal="center" vertical="center" wrapText="1"/>
    </xf>
    <xf numFmtId="166" fontId="10" fillId="2" borderId="8" xfId="0" applyNumberFormat="1" applyFont="1" applyFill="1" applyBorder="1" applyAlignment="1">
      <alignment horizontal="center" vertical="center" wrapText="1"/>
    </xf>
    <xf numFmtId="166" fontId="7" fillId="2" borderId="6" xfId="0" applyNumberFormat="1" applyFont="1" applyFill="1" applyBorder="1" applyAlignment="1">
      <alignment horizontal="center" vertical="top" wrapText="1"/>
    </xf>
    <xf numFmtId="166" fontId="23" fillId="3" borderId="3" xfId="0" applyNumberFormat="1" applyFont="1" applyFill="1" applyBorder="1" applyAlignment="1">
      <alignment horizontal="center" vertical="center" wrapText="1"/>
    </xf>
    <xf numFmtId="166" fontId="23" fillId="3" borderId="4" xfId="0" applyNumberFormat="1" applyFont="1" applyFill="1" applyBorder="1" applyAlignment="1">
      <alignment horizontal="center" vertical="center" wrapText="1"/>
    </xf>
    <xf numFmtId="166" fontId="23" fillId="3" borderId="5" xfId="0" applyNumberFormat="1" applyFont="1" applyFill="1" applyBorder="1" applyAlignment="1">
      <alignment horizontal="center" vertical="center" wrapText="1"/>
    </xf>
    <xf numFmtId="166" fontId="4" fillId="2" borderId="25" xfId="0" applyNumberFormat="1" applyFont="1" applyFill="1" applyBorder="1" applyAlignment="1">
      <alignment horizontal="center" vertical="center" wrapText="1"/>
    </xf>
    <xf numFmtId="166" fontId="4" fillId="2" borderId="7" xfId="0" applyNumberFormat="1" applyFont="1" applyFill="1" applyBorder="1" applyAlignment="1">
      <alignment horizontal="center" vertical="center" wrapText="1"/>
    </xf>
    <xf numFmtId="0" fontId="41" fillId="0" borderId="0" xfId="0" applyFont="1" applyAlignment="1">
      <alignment horizontal="right" vertical="top" wrapText="1"/>
    </xf>
    <xf numFmtId="166" fontId="16" fillId="2" borderId="1"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3" fontId="7" fillId="2" borderId="10" xfId="0" applyNumberFormat="1" applyFont="1" applyFill="1" applyBorder="1" applyAlignment="1">
      <alignment horizontal="center" vertical="center" wrapText="1"/>
    </xf>
    <xf numFmtId="3" fontId="7" fillId="2" borderId="11" xfId="0" applyNumberFormat="1" applyFont="1" applyFill="1" applyBorder="1" applyAlignment="1">
      <alignment horizontal="center" vertical="center" wrapText="1"/>
    </xf>
    <xf numFmtId="166" fontId="7" fillId="2" borderId="3" xfId="0" applyNumberFormat="1" applyFont="1" applyFill="1" applyBorder="1" applyAlignment="1">
      <alignment horizontal="center" vertical="top" wrapText="1"/>
    </xf>
    <xf numFmtId="166" fontId="7" fillId="2" borderId="4" xfId="0" applyNumberFormat="1" applyFont="1" applyFill="1" applyBorder="1" applyAlignment="1">
      <alignment horizontal="center" vertical="top" wrapText="1"/>
    </xf>
    <xf numFmtId="166" fontId="7" fillId="2" borderId="5" xfId="0" applyNumberFormat="1" applyFont="1" applyFill="1" applyBorder="1" applyAlignment="1">
      <alignment horizontal="center" vertical="top" wrapText="1"/>
    </xf>
    <xf numFmtId="3" fontId="7" fillId="2" borderId="2"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0" fontId="33" fillId="0" borderId="0" xfId="0" applyFont="1" applyAlignment="1">
      <alignment horizontal="right" vertical="center" wrapText="1"/>
    </xf>
    <xf numFmtId="0" fontId="33" fillId="0" borderId="0" xfId="0" applyFont="1" applyAlignment="1">
      <alignment horizontal="right" vertical="center"/>
    </xf>
    <xf numFmtId="4" fontId="11" fillId="0" borderId="21"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43" xfId="0" applyNumberFormat="1" applyFont="1" applyBorder="1" applyAlignment="1">
      <alignment horizontal="center" vertical="center" wrapText="1"/>
    </xf>
    <xf numFmtId="4" fontId="11" fillId="0" borderId="45" xfId="0" applyNumberFormat="1" applyFont="1" applyBorder="1" applyAlignment="1">
      <alignment horizontal="center" vertical="center" wrapText="1"/>
    </xf>
    <xf numFmtId="4" fontId="23" fillId="0" borderId="21" xfId="0" applyNumberFormat="1" applyFont="1" applyBorder="1" applyAlignment="1">
      <alignment horizontal="center" vertical="center" wrapText="1"/>
    </xf>
    <xf numFmtId="4" fontId="23" fillId="0" borderId="9"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10" xfId="0" applyNumberFormat="1" applyFont="1" applyBorder="1" applyAlignment="1">
      <alignment horizontal="center" vertical="center" wrapText="1"/>
    </xf>
    <xf numFmtId="4" fontId="11" fillId="0" borderId="33" xfId="0" applyNumberFormat="1" applyFont="1" applyBorder="1" applyAlignment="1">
      <alignment horizontal="center" vertical="center" wrapText="1"/>
    </xf>
    <xf numFmtId="4" fontId="23" fillId="0" borderId="3" xfId="0" applyNumberFormat="1" applyFont="1" applyBorder="1" applyAlignment="1">
      <alignment horizontal="center" vertical="center" wrapText="1"/>
    </xf>
    <xf numFmtId="4" fontId="23" fillId="0" borderId="34" xfId="0" applyNumberFormat="1" applyFont="1" applyBorder="1" applyAlignment="1">
      <alignment horizontal="center" vertical="center" wrapText="1"/>
    </xf>
    <xf numFmtId="0" fontId="11" fillId="0" borderId="0" xfId="0" applyFont="1" applyAlignment="1">
      <alignment horizontal="center"/>
    </xf>
    <xf numFmtId="0" fontId="32" fillId="0" borderId="0" xfId="0" applyFont="1" applyAlignment="1">
      <alignment horizontal="center"/>
    </xf>
    <xf numFmtId="4" fontId="11"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4" fontId="11" fillId="0" borderId="39" xfId="0" applyNumberFormat="1" applyFont="1" applyBorder="1" applyAlignment="1">
      <alignment horizontal="center" vertical="center" wrapText="1"/>
    </xf>
    <xf numFmtId="4" fontId="28" fillId="0" borderId="14" xfId="0" applyNumberFormat="1" applyFont="1" applyBorder="1" applyAlignment="1">
      <alignment horizontal="center" vertical="center" wrapText="1"/>
    </xf>
    <xf numFmtId="4" fontId="28" fillId="0" borderId="41" xfId="0" applyNumberFormat="1" applyFont="1" applyBorder="1" applyAlignment="1">
      <alignment horizontal="center" vertical="center" wrapText="1"/>
    </xf>
    <xf numFmtId="4" fontId="11" fillId="0" borderId="12" xfId="0" applyNumberFormat="1" applyFont="1" applyBorder="1" applyAlignment="1">
      <alignment horizontal="center" vertical="center" wrapText="1"/>
    </xf>
    <xf numFmtId="4" fontId="29" fillId="0" borderId="2" xfId="0" applyNumberFormat="1" applyFont="1" applyBorder="1" applyAlignment="1">
      <alignment horizontal="center" vertical="center" wrapText="1"/>
    </xf>
    <xf numFmtId="4" fontId="29" fillId="0" borderId="25" xfId="0" applyNumberFormat="1" applyFont="1" applyBorder="1" applyAlignment="1">
      <alignment horizontal="center" vertical="center" wrapText="1"/>
    </xf>
    <xf numFmtId="4" fontId="23" fillId="0" borderId="12" xfId="0" applyNumberFormat="1" applyFont="1" applyBorder="1" applyAlignment="1">
      <alignment horizontal="center" vertical="center" wrapText="1"/>
    </xf>
    <xf numFmtId="4" fontId="23" fillId="0" borderId="33" xfId="0" applyNumberFormat="1" applyFont="1" applyBorder="1" applyAlignment="1">
      <alignment horizontal="center" vertical="center" wrapText="1"/>
    </xf>
    <xf numFmtId="4" fontId="11" fillId="0" borderId="42" xfId="0" applyNumberFormat="1" applyFont="1" applyBorder="1" applyAlignment="1">
      <alignment horizontal="center" vertical="center" wrapText="1"/>
    </xf>
    <xf numFmtId="4" fontId="11" fillId="0" borderId="44" xfId="0" applyNumberFormat="1" applyFont="1" applyBorder="1" applyAlignment="1">
      <alignment horizontal="center" vertical="center" wrapText="1"/>
    </xf>
    <xf numFmtId="4" fontId="11" fillId="0" borderId="34" xfId="0" applyNumberFormat="1" applyFont="1" applyBorder="1" applyAlignment="1">
      <alignment horizontal="center" vertical="center" wrapText="1"/>
    </xf>
    <xf numFmtId="4" fontId="11" fillId="0" borderId="46" xfId="0" applyNumberFormat="1" applyFont="1" applyBorder="1" applyAlignment="1">
      <alignment horizontal="center" vertical="center" wrapText="1"/>
    </xf>
  </cellXfs>
  <cellStyles count="8">
    <cellStyle name="Excel Built-in Normal" xfId="2" xr:uid="{00000000-0005-0000-0000-000000000000}"/>
    <cellStyle name="Обычный" xfId="0" builtinId="0"/>
    <cellStyle name="Обычный 2" xfId="3" xr:uid="{00000000-0005-0000-0000-000002000000}"/>
    <cellStyle name="Обычный 2 3" xfId="6" xr:uid="{00000000-0005-0000-0000-000003000000}"/>
    <cellStyle name="Обычный 3" xfId="1" xr:uid="{00000000-0005-0000-0000-000004000000}"/>
    <cellStyle name="Обычный 3 3" xfId="7" xr:uid="{00000000-0005-0000-0000-000005000000}"/>
    <cellStyle name="Обычный 4" xfId="4" xr:uid="{00000000-0005-0000-0000-000006000000}"/>
    <cellStyle name="Финансовый" xfId="5" builtinId="3"/>
  </cellStyles>
  <dxfs count="6">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80"/>
  <sheetViews>
    <sheetView tabSelected="1" zoomScale="70" zoomScaleNormal="70" zoomScaleSheetLayoutView="80" zoomScalePageLayoutView="80" workbookViewId="0">
      <pane ySplit="6" topLeftCell="A7" activePane="bottomLeft" state="frozen"/>
      <selection activeCell="B1" sqref="B1"/>
      <selection pane="bottomLeft" sqref="A1:S1"/>
    </sheetView>
  </sheetViews>
  <sheetFormatPr defaultColWidth="9.21875" defaultRowHeight="15.6" x14ac:dyDescent="0.3"/>
  <cols>
    <col min="1" max="1" width="23.33203125" style="25" customWidth="1"/>
    <col min="2" max="2" width="7.21875" style="79" customWidth="1"/>
    <col min="3" max="3" width="58.44140625" style="24" customWidth="1"/>
    <col min="4" max="4" width="12.21875" style="24" customWidth="1"/>
    <col min="5" max="5" width="39.5546875" style="24" customWidth="1"/>
    <col min="6" max="7" width="16.77734375" style="26" customWidth="1"/>
    <col min="8" max="8" width="14.21875" style="26" customWidth="1"/>
    <col min="9" max="9" width="11.6640625" style="26" customWidth="1"/>
    <col min="10" max="10" width="13.6640625" style="26" customWidth="1"/>
    <col min="11" max="11" width="11.44140625" style="26" customWidth="1"/>
    <col min="12" max="12" width="18.21875" style="26" customWidth="1"/>
    <col min="13" max="13" width="16.21875" style="26" customWidth="1"/>
    <col min="14" max="15" width="10.77734375" style="26" customWidth="1"/>
    <col min="16" max="17" width="12.44140625" style="26" customWidth="1"/>
    <col min="18" max="18" width="38.21875" style="24" customWidth="1"/>
    <col min="19" max="19" width="23.88671875" style="79" customWidth="1"/>
    <col min="20" max="20" width="29.44140625" style="3" customWidth="1"/>
    <col min="21" max="21" width="14" style="1" bestFit="1" customWidth="1"/>
    <col min="22" max="22" width="9.21875" style="1"/>
    <col min="23" max="24" width="10.21875" style="1" bestFit="1" customWidth="1"/>
    <col min="25" max="25" width="9.21875" style="1"/>
    <col min="26" max="26" width="10.21875" style="1" bestFit="1" customWidth="1"/>
    <col min="27" max="16384" width="9.21875" style="1"/>
  </cols>
  <sheetData>
    <row r="1" spans="1:23" ht="26.25" customHeight="1" x14ac:dyDescent="0.3">
      <c r="A1" s="420" t="s">
        <v>564</v>
      </c>
      <c r="B1" s="420"/>
      <c r="C1" s="420"/>
      <c r="D1" s="420"/>
      <c r="E1" s="420"/>
      <c r="F1" s="420"/>
      <c r="G1" s="420"/>
      <c r="H1" s="420"/>
      <c r="I1" s="420"/>
      <c r="J1" s="420"/>
      <c r="K1" s="420"/>
      <c r="L1" s="420"/>
      <c r="M1" s="420"/>
      <c r="N1" s="420"/>
      <c r="O1" s="420"/>
      <c r="P1" s="420"/>
      <c r="Q1" s="420"/>
      <c r="R1" s="420"/>
      <c r="S1" s="420"/>
    </row>
    <row r="2" spans="1:23" ht="31.5" customHeight="1" x14ac:dyDescent="0.3">
      <c r="A2" s="421" t="s">
        <v>422</v>
      </c>
      <c r="B2" s="421"/>
      <c r="C2" s="421"/>
      <c r="D2" s="421"/>
      <c r="E2" s="421"/>
      <c r="F2" s="421"/>
      <c r="G2" s="421"/>
      <c r="H2" s="421"/>
      <c r="I2" s="421"/>
      <c r="J2" s="421"/>
      <c r="K2" s="421"/>
      <c r="L2" s="421"/>
      <c r="M2" s="421"/>
      <c r="N2" s="421"/>
      <c r="O2" s="421"/>
      <c r="P2" s="421"/>
      <c r="Q2" s="421"/>
      <c r="R2" s="421"/>
      <c r="S2" s="421"/>
      <c r="T2" s="5"/>
      <c r="U2" s="4"/>
      <c r="V2" s="4"/>
      <c r="W2" s="4"/>
    </row>
    <row r="3" spans="1:23" ht="15" customHeight="1" x14ac:dyDescent="0.3">
      <c r="A3" s="350" t="s">
        <v>12</v>
      </c>
      <c r="B3" s="422" t="s">
        <v>0</v>
      </c>
      <c r="C3" s="411" t="s">
        <v>1</v>
      </c>
      <c r="D3" s="355" t="s">
        <v>2</v>
      </c>
      <c r="E3" s="355" t="s">
        <v>3</v>
      </c>
      <c r="F3" s="350" t="s">
        <v>13</v>
      </c>
      <c r="G3" s="350"/>
      <c r="H3" s="350"/>
      <c r="I3" s="350"/>
      <c r="J3" s="350"/>
      <c r="K3" s="350"/>
      <c r="L3" s="350"/>
      <c r="M3" s="350"/>
      <c r="N3" s="350"/>
      <c r="O3" s="350"/>
      <c r="P3" s="350"/>
      <c r="Q3" s="156"/>
      <c r="R3" s="350" t="s">
        <v>4</v>
      </c>
      <c r="S3" s="350"/>
    </row>
    <row r="4" spans="1:23" x14ac:dyDescent="0.3">
      <c r="A4" s="350"/>
      <c r="B4" s="423"/>
      <c r="C4" s="412"/>
      <c r="D4" s="353"/>
      <c r="E4" s="353"/>
      <c r="F4" s="405" t="s">
        <v>5</v>
      </c>
      <c r="G4" s="406"/>
      <c r="H4" s="350" t="s">
        <v>6</v>
      </c>
      <c r="I4" s="350"/>
      <c r="J4" s="350"/>
      <c r="K4" s="350"/>
      <c r="L4" s="350"/>
      <c r="M4" s="350"/>
      <c r="N4" s="350"/>
      <c r="O4" s="350"/>
      <c r="P4" s="350"/>
      <c r="Q4" s="156"/>
      <c r="R4" s="350"/>
      <c r="S4" s="350"/>
    </row>
    <row r="5" spans="1:23" ht="15.6" customHeight="1" x14ac:dyDescent="0.3">
      <c r="A5" s="350"/>
      <c r="B5" s="423"/>
      <c r="C5" s="412"/>
      <c r="D5" s="353"/>
      <c r="E5" s="353"/>
      <c r="F5" s="407"/>
      <c r="G5" s="408"/>
      <c r="H5" s="405" t="s">
        <v>14</v>
      </c>
      <c r="I5" s="406"/>
      <c r="J5" s="351" t="s">
        <v>7</v>
      </c>
      <c r="K5" s="429"/>
      <c r="L5" s="429"/>
      <c r="M5" s="352"/>
      <c r="N5" s="405" t="s">
        <v>8</v>
      </c>
      <c r="O5" s="406"/>
      <c r="P5" s="405" t="s">
        <v>9</v>
      </c>
      <c r="Q5" s="406"/>
      <c r="R5" s="350" t="s">
        <v>10</v>
      </c>
      <c r="S5" s="428" t="s">
        <v>11</v>
      </c>
    </row>
    <row r="6" spans="1:23" ht="78.75" customHeight="1" x14ac:dyDescent="0.3">
      <c r="A6" s="350"/>
      <c r="B6" s="423"/>
      <c r="C6" s="412"/>
      <c r="D6" s="353"/>
      <c r="E6" s="353"/>
      <c r="F6" s="409"/>
      <c r="G6" s="410"/>
      <c r="H6" s="409"/>
      <c r="I6" s="410"/>
      <c r="J6" s="351" t="s">
        <v>15</v>
      </c>
      <c r="K6" s="352"/>
      <c r="L6" s="351" t="s">
        <v>16</v>
      </c>
      <c r="M6" s="352"/>
      <c r="N6" s="409"/>
      <c r="O6" s="410"/>
      <c r="P6" s="409"/>
      <c r="Q6" s="410"/>
      <c r="R6" s="350"/>
      <c r="S6" s="428"/>
    </row>
    <row r="7" spans="1:23" ht="24" customHeight="1" x14ac:dyDescent="0.3">
      <c r="A7" s="350"/>
      <c r="B7" s="424"/>
      <c r="C7" s="413"/>
      <c r="D7" s="354"/>
      <c r="E7" s="354"/>
      <c r="F7" s="157" t="s">
        <v>440</v>
      </c>
      <c r="G7" s="158" t="s">
        <v>441</v>
      </c>
      <c r="H7" s="157" t="s">
        <v>440</v>
      </c>
      <c r="I7" s="158" t="s">
        <v>441</v>
      </c>
      <c r="J7" s="157" t="s">
        <v>440</v>
      </c>
      <c r="K7" s="158" t="s">
        <v>441</v>
      </c>
      <c r="L7" s="157" t="s">
        <v>440</v>
      </c>
      <c r="M7" s="158" t="s">
        <v>441</v>
      </c>
      <c r="N7" s="157" t="s">
        <v>440</v>
      </c>
      <c r="O7" s="158" t="s">
        <v>441</v>
      </c>
      <c r="P7" s="157" t="s">
        <v>440</v>
      </c>
      <c r="Q7" s="158" t="s">
        <v>441</v>
      </c>
      <c r="R7" s="156"/>
      <c r="S7" s="127"/>
    </row>
    <row r="8" spans="1:23" s="2" customFormat="1" x14ac:dyDescent="0.3">
      <c r="A8" s="159">
        <v>1</v>
      </c>
      <c r="B8" s="127">
        <v>2</v>
      </c>
      <c r="C8" s="156">
        <v>3</v>
      </c>
      <c r="D8" s="156">
        <v>4</v>
      </c>
      <c r="E8" s="156">
        <v>5</v>
      </c>
      <c r="F8" s="156">
        <v>6</v>
      </c>
      <c r="G8" s="156">
        <v>7</v>
      </c>
      <c r="H8" s="156">
        <v>8</v>
      </c>
      <c r="I8" s="156">
        <v>9</v>
      </c>
      <c r="J8" s="156">
        <v>10</v>
      </c>
      <c r="K8" s="156">
        <v>11</v>
      </c>
      <c r="L8" s="156">
        <v>12</v>
      </c>
      <c r="M8" s="156">
        <v>13</v>
      </c>
      <c r="N8" s="156">
        <v>14</v>
      </c>
      <c r="O8" s="156">
        <v>15</v>
      </c>
      <c r="P8" s="156">
        <v>16</v>
      </c>
      <c r="Q8" s="156">
        <v>17</v>
      </c>
      <c r="R8" s="156">
        <v>12</v>
      </c>
      <c r="S8" s="127">
        <v>13</v>
      </c>
      <c r="T8" s="3"/>
    </row>
    <row r="9" spans="1:23" s="30" customFormat="1" ht="28.5" customHeight="1" x14ac:dyDescent="0.3">
      <c r="A9" s="356" t="s">
        <v>17</v>
      </c>
      <c r="B9" s="357"/>
      <c r="C9" s="357"/>
      <c r="D9" s="357"/>
      <c r="E9" s="357"/>
      <c r="F9" s="357"/>
      <c r="G9" s="357"/>
      <c r="H9" s="357"/>
      <c r="I9" s="357"/>
      <c r="J9" s="357"/>
      <c r="K9" s="357"/>
      <c r="L9" s="357"/>
      <c r="M9" s="357"/>
      <c r="N9" s="357"/>
      <c r="O9" s="357"/>
      <c r="P9" s="357"/>
      <c r="Q9" s="357"/>
      <c r="R9" s="357"/>
      <c r="S9" s="358"/>
      <c r="T9" s="29"/>
    </row>
    <row r="10" spans="1:23" s="32" customFormat="1" ht="28.5" customHeight="1" x14ac:dyDescent="0.3">
      <c r="A10" s="415" t="s">
        <v>118</v>
      </c>
      <c r="B10" s="416"/>
      <c r="C10" s="416"/>
      <c r="D10" s="416"/>
      <c r="E10" s="416"/>
      <c r="F10" s="416"/>
      <c r="G10" s="416"/>
      <c r="H10" s="416"/>
      <c r="I10" s="416"/>
      <c r="J10" s="416"/>
      <c r="K10" s="416"/>
      <c r="L10" s="416"/>
      <c r="M10" s="416"/>
      <c r="N10" s="416"/>
      <c r="O10" s="416"/>
      <c r="P10" s="416"/>
      <c r="Q10" s="416"/>
      <c r="R10" s="416"/>
      <c r="S10" s="417"/>
      <c r="T10" s="31"/>
    </row>
    <row r="11" spans="1:23" s="7" customFormat="1" ht="54" customHeight="1" x14ac:dyDescent="0.3">
      <c r="A11" s="355" t="s">
        <v>146</v>
      </c>
      <c r="B11" s="127">
        <v>1</v>
      </c>
      <c r="C11" s="156" t="s">
        <v>147</v>
      </c>
      <c r="D11" s="156" t="s">
        <v>21</v>
      </c>
      <c r="E11" s="156" t="s">
        <v>120</v>
      </c>
      <c r="F11" s="160">
        <v>0</v>
      </c>
      <c r="G11" s="156"/>
      <c r="H11" s="160">
        <v>0</v>
      </c>
      <c r="I11" s="156"/>
      <c r="J11" s="160">
        <v>0</v>
      </c>
      <c r="K11" s="156"/>
      <c r="L11" s="160">
        <v>0</v>
      </c>
      <c r="M11" s="156"/>
      <c r="N11" s="160">
        <v>0</v>
      </c>
      <c r="O11" s="156"/>
      <c r="P11" s="160">
        <v>0</v>
      </c>
      <c r="Q11" s="156"/>
      <c r="R11" s="161" t="s">
        <v>236</v>
      </c>
      <c r="S11" s="127">
        <v>20</v>
      </c>
      <c r="T11" s="6"/>
    </row>
    <row r="12" spans="1:23" s="7" customFormat="1" ht="51.75" customHeight="1" x14ac:dyDescent="0.3">
      <c r="A12" s="353"/>
      <c r="B12" s="127">
        <v>2</v>
      </c>
      <c r="C12" s="156" t="s">
        <v>148</v>
      </c>
      <c r="D12" s="156" t="s">
        <v>21</v>
      </c>
      <c r="E12" s="156" t="s">
        <v>120</v>
      </c>
      <c r="F12" s="160">
        <v>0</v>
      </c>
      <c r="G12" s="156"/>
      <c r="H12" s="160">
        <v>0</v>
      </c>
      <c r="I12" s="156"/>
      <c r="J12" s="160">
        <v>0</v>
      </c>
      <c r="K12" s="156"/>
      <c r="L12" s="160">
        <v>0</v>
      </c>
      <c r="M12" s="156"/>
      <c r="N12" s="160">
        <v>0</v>
      </c>
      <c r="O12" s="156"/>
      <c r="P12" s="160">
        <v>0</v>
      </c>
      <c r="Q12" s="156"/>
      <c r="R12" s="161" t="s">
        <v>150</v>
      </c>
      <c r="S12" s="127">
        <v>20</v>
      </c>
      <c r="T12" s="6"/>
    </row>
    <row r="13" spans="1:23" s="7" customFormat="1" ht="98.25" customHeight="1" x14ac:dyDescent="0.3">
      <c r="A13" s="354"/>
      <c r="B13" s="127">
        <v>3</v>
      </c>
      <c r="C13" s="156" t="s">
        <v>149</v>
      </c>
      <c r="D13" s="156" t="s">
        <v>21</v>
      </c>
      <c r="E13" s="156" t="s">
        <v>120</v>
      </c>
      <c r="F13" s="160">
        <v>0</v>
      </c>
      <c r="G13" s="156"/>
      <c r="H13" s="160">
        <v>0</v>
      </c>
      <c r="I13" s="156"/>
      <c r="J13" s="160">
        <v>0</v>
      </c>
      <c r="K13" s="156"/>
      <c r="L13" s="160">
        <v>0</v>
      </c>
      <c r="M13" s="156"/>
      <c r="N13" s="160">
        <v>0</v>
      </c>
      <c r="O13" s="156"/>
      <c r="P13" s="160">
        <v>0</v>
      </c>
      <c r="Q13" s="156"/>
      <c r="R13" s="161" t="s">
        <v>152</v>
      </c>
      <c r="S13" s="127">
        <v>20</v>
      </c>
      <c r="T13" s="6"/>
    </row>
    <row r="14" spans="1:23" s="7" customFormat="1" ht="33.450000000000003" customHeight="1" x14ac:dyDescent="0.3">
      <c r="A14" s="162"/>
      <c r="B14" s="70"/>
      <c r="C14" s="158" t="s">
        <v>5</v>
      </c>
      <c r="D14" s="158"/>
      <c r="E14" s="158"/>
      <c r="F14" s="157">
        <f t="shared" ref="F14:P14" si="0">SUM(F11:F13)</f>
        <v>0</v>
      </c>
      <c r="G14" s="158"/>
      <c r="H14" s="157">
        <f t="shared" si="0"/>
        <v>0</v>
      </c>
      <c r="I14" s="158"/>
      <c r="J14" s="157">
        <f t="shared" si="0"/>
        <v>0</v>
      </c>
      <c r="K14" s="158"/>
      <c r="L14" s="157">
        <f t="shared" si="0"/>
        <v>0</v>
      </c>
      <c r="M14" s="158"/>
      <c r="N14" s="157">
        <f t="shared" si="0"/>
        <v>0</v>
      </c>
      <c r="O14" s="158"/>
      <c r="P14" s="157">
        <f t="shared" si="0"/>
        <v>0</v>
      </c>
      <c r="Q14" s="158"/>
      <c r="R14" s="158"/>
      <c r="S14" s="127"/>
      <c r="T14" s="6"/>
    </row>
    <row r="15" spans="1:23" s="39" customFormat="1" ht="25.5" customHeight="1" x14ac:dyDescent="0.3">
      <c r="A15" s="415" t="s">
        <v>119</v>
      </c>
      <c r="B15" s="416"/>
      <c r="C15" s="416"/>
      <c r="D15" s="416"/>
      <c r="E15" s="416"/>
      <c r="F15" s="416"/>
      <c r="G15" s="416"/>
      <c r="H15" s="416"/>
      <c r="I15" s="416"/>
      <c r="J15" s="416"/>
      <c r="K15" s="416"/>
      <c r="L15" s="416"/>
      <c r="M15" s="416"/>
      <c r="N15" s="416"/>
      <c r="O15" s="416"/>
      <c r="P15" s="416"/>
      <c r="Q15" s="416"/>
      <c r="R15" s="416"/>
      <c r="S15" s="417"/>
      <c r="T15" s="38"/>
    </row>
    <row r="16" spans="1:23" s="7" customFormat="1" ht="62.25" customHeight="1" x14ac:dyDescent="0.3">
      <c r="A16" s="418" t="s">
        <v>245</v>
      </c>
      <c r="B16" s="71">
        <v>1</v>
      </c>
      <c r="C16" s="156" t="s">
        <v>414</v>
      </c>
      <c r="D16" s="156" t="s">
        <v>21</v>
      </c>
      <c r="E16" s="156" t="s">
        <v>22</v>
      </c>
      <c r="F16" s="164">
        <v>100</v>
      </c>
      <c r="G16" s="165">
        <v>20</v>
      </c>
      <c r="H16" s="160">
        <v>0</v>
      </c>
      <c r="I16" s="156"/>
      <c r="J16" s="160">
        <v>0</v>
      </c>
      <c r="K16" s="156"/>
      <c r="L16" s="160">
        <v>100</v>
      </c>
      <c r="M16" s="156">
        <v>20</v>
      </c>
      <c r="N16" s="160">
        <v>0</v>
      </c>
      <c r="O16" s="156"/>
      <c r="P16" s="160">
        <v>0</v>
      </c>
      <c r="Q16" s="156"/>
      <c r="R16" s="166" t="s">
        <v>151</v>
      </c>
      <c r="S16" s="94" t="s">
        <v>246</v>
      </c>
      <c r="T16" s="6"/>
    </row>
    <row r="17" spans="1:20" s="7" customFormat="1" ht="41.4" x14ac:dyDescent="0.3">
      <c r="A17" s="419"/>
      <c r="B17" s="71">
        <v>2</v>
      </c>
      <c r="C17" s="156" t="s">
        <v>415</v>
      </c>
      <c r="D17" s="156" t="s">
        <v>21</v>
      </c>
      <c r="E17" s="156" t="s">
        <v>22</v>
      </c>
      <c r="F17" s="164">
        <v>100</v>
      </c>
      <c r="G17" s="165">
        <v>60</v>
      </c>
      <c r="H17" s="160">
        <v>0</v>
      </c>
      <c r="I17" s="156"/>
      <c r="J17" s="160">
        <v>0</v>
      </c>
      <c r="K17" s="156"/>
      <c r="L17" s="160">
        <v>0</v>
      </c>
      <c r="M17" s="156"/>
      <c r="N17" s="160">
        <v>0</v>
      </c>
      <c r="O17" s="156"/>
      <c r="P17" s="160">
        <v>100</v>
      </c>
      <c r="Q17" s="156">
        <v>60</v>
      </c>
      <c r="R17" s="167" t="s">
        <v>248</v>
      </c>
      <c r="S17" s="95" t="s">
        <v>247</v>
      </c>
      <c r="T17" s="6"/>
    </row>
    <row r="18" spans="1:20" s="7" customFormat="1" ht="27.45" customHeight="1" x14ac:dyDescent="0.3">
      <c r="A18" s="162"/>
      <c r="B18" s="70"/>
      <c r="C18" s="158" t="s">
        <v>5</v>
      </c>
      <c r="D18" s="158"/>
      <c r="E18" s="158"/>
      <c r="F18" s="168">
        <f t="shared" ref="F18:Q18" si="1">SUM(F16:F17)</f>
        <v>200</v>
      </c>
      <c r="G18" s="169">
        <f>SUM(G16:G17)</f>
        <v>80</v>
      </c>
      <c r="H18" s="157">
        <f t="shared" si="1"/>
        <v>0</v>
      </c>
      <c r="I18" s="158"/>
      <c r="J18" s="157">
        <f t="shared" si="1"/>
        <v>0</v>
      </c>
      <c r="K18" s="158"/>
      <c r="L18" s="157">
        <f t="shared" si="1"/>
        <v>100</v>
      </c>
      <c r="M18" s="158">
        <v>20</v>
      </c>
      <c r="N18" s="157">
        <f t="shared" si="1"/>
        <v>0</v>
      </c>
      <c r="O18" s="158"/>
      <c r="P18" s="157">
        <f t="shared" si="1"/>
        <v>100</v>
      </c>
      <c r="Q18" s="158">
        <f t="shared" si="1"/>
        <v>60</v>
      </c>
      <c r="R18" s="170"/>
      <c r="S18" s="96"/>
      <c r="T18" s="6"/>
    </row>
    <row r="19" spans="1:20" s="39" customFormat="1" ht="24.75" customHeight="1" x14ac:dyDescent="0.3">
      <c r="A19" s="347" t="s">
        <v>249</v>
      </c>
      <c r="B19" s="348"/>
      <c r="C19" s="348"/>
      <c r="D19" s="348"/>
      <c r="E19" s="348"/>
      <c r="F19" s="348"/>
      <c r="G19" s="348"/>
      <c r="H19" s="348"/>
      <c r="I19" s="348"/>
      <c r="J19" s="348"/>
      <c r="K19" s="348"/>
      <c r="L19" s="348"/>
      <c r="M19" s="348"/>
      <c r="N19" s="348"/>
      <c r="O19" s="348"/>
      <c r="P19" s="348"/>
      <c r="Q19" s="348"/>
      <c r="R19" s="348"/>
      <c r="S19" s="349"/>
      <c r="T19" s="38"/>
    </row>
    <row r="20" spans="1:20" s="7" customFormat="1" ht="46.5" customHeight="1" x14ac:dyDescent="0.3">
      <c r="A20" s="171"/>
      <c r="B20" s="127">
        <v>1</v>
      </c>
      <c r="C20" s="156" t="s">
        <v>23</v>
      </c>
      <c r="D20" s="156" t="s">
        <v>21</v>
      </c>
      <c r="E20" s="156" t="s">
        <v>22</v>
      </c>
      <c r="F20" s="160">
        <v>0</v>
      </c>
      <c r="G20" s="156"/>
      <c r="H20" s="160">
        <v>0</v>
      </c>
      <c r="I20" s="156"/>
      <c r="J20" s="160">
        <v>0</v>
      </c>
      <c r="K20" s="156"/>
      <c r="L20" s="160">
        <v>0</v>
      </c>
      <c r="M20" s="156"/>
      <c r="N20" s="160">
        <v>0</v>
      </c>
      <c r="O20" s="156"/>
      <c r="P20" s="160">
        <v>0</v>
      </c>
      <c r="Q20" s="156"/>
      <c r="R20" s="156" t="s">
        <v>132</v>
      </c>
      <c r="S20" s="127">
        <v>50</v>
      </c>
      <c r="T20" s="6"/>
    </row>
    <row r="21" spans="1:20" s="7" customFormat="1" ht="69" customHeight="1" x14ac:dyDescent="0.3">
      <c r="A21" s="156" t="s">
        <v>229</v>
      </c>
      <c r="B21" s="127">
        <v>2</v>
      </c>
      <c r="C21" s="156" t="s">
        <v>52</v>
      </c>
      <c r="D21" s="156" t="s">
        <v>21</v>
      </c>
      <c r="E21" s="156" t="s">
        <v>22</v>
      </c>
      <c r="F21" s="160">
        <v>0</v>
      </c>
      <c r="G21" s="156"/>
      <c r="H21" s="160">
        <v>0</v>
      </c>
      <c r="I21" s="156"/>
      <c r="J21" s="160">
        <v>0</v>
      </c>
      <c r="K21" s="156"/>
      <c r="L21" s="160">
        <v>0</v>
      </c>
      <c r="M21" s="156"/>
      <c r="N21" s="160">
        <v>0</v>
      </c>
      <c r="O21" s="156"/>
      <c r="P21" s="160">
        <v>0</v>
      </c>
      <c r="Q21" s="156"/>
      <c r="R21" s="156" t="s">
        <v>133</v>
      </c>
      <c r="S21" s="127">
        <v>10</v>
      </c>
      <c r="T21" s="6"/>
    </row>
    <row r="22" spans="1:20" s="7" customFormat="1" ht="109.2" x14ac:dyDescent="0.3">
      <c r="A22" s="172" t="s">
        <v>230</v>
      </c>
      <c r="B22" s="127">
        <v>3</v>
      </c>
      <c r="C22" s="156" t="s">
        <v>123</v>
      </c>
      <c r="D22" s="156" t="s">
        <v>21</v>
      </c>
      <c r="E22" s="172" t="s">
        <v>416</v>
      </c>
      <c r="F22" s="160">
        <v>0</v>
      </c>
      <c r="G22" s="156"/>
      <c r="H22" s="160">
        <v>0</v>
      </c>
      <c r="I22" s="156"/>
      <c r="J22" s="160">
        <v>0</v>
      </c>
      <c r="K22" s="156"/>
      <c r="L22" s="160">
        <v>0</v>
      </c>
      <c r="M22" s="156"/>
      <c r="N22" s="160">
        <v>0</v>
      </c>
      <c r="O22" s="156"/>
      <c r="P22" s="160">
        <v>0</v>
      </c>
      <c r="Q22" s="156"/>
      <c r="R22" s="156" t="s">
        <v>134</v>
      </c>
      <c r="S22" s="127">
        <v>30</v>
      </c>
      <c r="T22" s="6"/>
    </row>
    <row r="23" spans="1:20" s="7" customFormat="1" ht="52.5" customHeight="1" x14ac:dyDescent="0.3">
      <c r="A23" s="172"/>
      <c r="B23" s="127">
        <v>4</v>
      </c>
      <c r="C23" s="321" t="s">
        <v>240</v>
      </c>
      <c r="D23" s="156" t="s">
        <v>21</v>
      </c>
      <c r="E23" s="156" t="s">
        <v>22</v>
      </c>
      <c r="F23" s="160">
        <v>69.099999999999994</v>
      </c>
      <c r="G23" s="156">
        <v>60.4</v>
      </c>
      <c r="H23" s="160">
        <v>0</v>
      </c>
      <c r="I23" s="156"/>
      <c r="J23" s="160">
        <v>0</v>
      </c>
      <c r="K23" s="156"/>
      <c r="L23" s="160">
        <v>69.099999999999994</v>
      </c>
      <c r="M23" s="156">
        <v>60.4</v>
      </c>
      <c r="N23" s="160">
        <v>0</v>
      </c>
      <c r="O23" s="156"/>
      <c r="P23" s="160">
        <v>0</v>
      </c>
      <c r="Q23" s="156"/>
      <c r="R23" s="156" t="s">
        <v>241</v>
      </c>
      <c r="S23" s="127" t="s">
        <v>242</v>
      </c>
      <c r="T23" s="6"/>
    </row>
    <row r="24" spans="1:20" s="7" customFormat="1" ht="31.2" x14ac:dyDescent="0.3">
      <c r="A24" s="172"/>
      <c r="B24" s="127">
        <v>5</v>
      </c>
      <c r="C24" s="156" t="s">
        <v>250</v>
      </c>
      <c r="D24" s="156" t="s">
        <v>21</v>
      </c>
      <c r="E24" s="156" t="s">
        <v>22</v>
      </c>
      <c r="F24" s="160">
        <v>20</v>
      </c>
      <c r="G24" s="156">
        <v>0.6</v>
      </c>
      <c r="H24" s="160">
        <v>0</v>
      </c>
      <c r="I24" s="156"/>
      <c r="J24" s="160">
        <v>0</v>
      </c>
      <c r="K24" s="156"/>
      <c r="L24" s="160">
        <v>20</v>
      </c>
      <c r="M24" s="156">
        <v>0.6</v>
      </c>
      <c r="N24" s="160">
        <v>0</v>
      </c>
      <c r="O24" s="156"/>
      <c r="P24" s="160">
        <v>0</v>
      </c>
      <c r="Q24" s="156"/>
      <c r="R24" s="156" t="s">
        <v>251</v>
      </c>
      <c r="S24" s="127"/>
      <c r="T24" s="6"/>
    </row>
    <row r="25" spans="1:20" s="7" customFormat="1" ht="204" customHeight="1" x14ac:dyDescent="0.3">
      <c r="A25" s="173" t="s">
        <v>447</v>
      </c>
      <c r="B25" s="72">
        <v>6</v>
      </c>
      <c r="C25" s="174" t="s">
        <v>448</v>
      </c>
      <c r="D25" s="173" t="s">
        <v>21</v>
      </c>
      <c r="E25" s="173" t="s">
        <v>22</v>
      </c>
      <c r="F25" s="160">
        <v>200</v>
      </c>
      <c r="G25" s="156">
        <v>200</v>
      </c>
      <c r="H25" s="160">
        <v>0</v>
      </c>
      <c r="I25" s="156"/>
      <c r="J25" s="160">
        <v>0</v>
      </c>
      <c r="K25" s="156"/>
      <c r="L25" s="160">
        <v>200</v>
      </c>
      <c r="M25" s="156">
        <v>200</v>
      </c>
      <c r="N25" s="160">
        <v>0</v>
      </c>
      <c r="O25" s="156"/>
      <c r="P25" s="160">
        <v>0</v>
      </c>
      <c r="Q25" s="156"/>
      <c r="R25" s="175" t="s">
        <v>449</v>
      </c>
      <c r="S25" s="127"/>
      <c r="T25" s="6"/>
    </row>
    <row r="26" spans="1:20" s="7" customFormat="1" ht="28.5" customHeight="1" x14ac:dyDescent="0.3">
      <c r="A26" s="162"/>
      <c r="B26" s="70"/>
      <c r="C26" s="158" t="s">
        <v>5</v>
      </c>
      <c r="D26" s="158"/>
      <c r="E26" s="158"/>
      <c r="F26" s="157">
        <f>SUM(F20:F25)</f>
        <v>289.10000000000002</v>
      </c>
      <c r="G26" s="158">
        <f t="shared" ref="G26:Q26" si="2">SUM(G20:G25)</f>
        <v>261</v>
      </c>
      <c r="H26" s="157">
        <f t="shared" si="2"/>
        <v>0</v>
      </c>
      <c r="I26" s="158">
        <f t="shared" si="2"/>
        <v>0</v>
      </c>
      <c r="J26" s="157">
        <f t="shared" si="2"/>
        <v>0</v>
      </c>
      <c r="K26" s="158">
        <f t="shared" si="2"/>
        <v>0</v>
      </c>
      <c r="L26" s="157">
        <f t="shared" si="2"/>
        <v>289.10000000000002</v>
      </c>
      <c r="M26" s="158">
        <f t="shared" si="2"/>
        <v>261</v>
      </c>
      <c r="N26" s="157">
        <f t="shared" si="2"/>
        <v>0</v>
      </c>
      <c r="O26" s="158">
        <f t="shared" si="2"/>
        <v>0</v>
      </c>
      <c r="P26" s="157">
        <f t="shared" si="2"/>
        <v>0</v>
      </c>
      <c r="Q26" s="158">
        <f t="shared" si="2"/>
        <v>0</v>
      </c>
      <c r="R26" s="158"/>
      <c r="S26" s="127"/>
      <c r="T26" s="6"/>
    </row>
    <row r="27" spans="1:20" s="39" customFormat="1" ht="27.75" customHeight="1" x14ac:dyDescent="0.3">
      <c r="A27" s="347" t="s">
        <v>121</v>
      </c>
      <c r="B27" s="348"/>
      <c r="C27" s="348"/>
      <c r="D27" s="348"/>
      <c r="E27" s="348"/>
      <c r="F27" s="348"/>
      <c r="G27" s="348"/>
      <c r="H27" s="348"/>
      <c r="I27" s="348"/>
      <c r="J27" s="348"/>
      <c r="K27" s="348"/>
      <c r="L27" s="348"/>
      <c r="M27" s="348"/>
      <c r="N27" s="348"/>
      <c r="O27" s="348"/>
      <c r="P27" s="348"/>
      <c r="Q27" s="348"/>
      <c r="R27" s="348"/>
      <c r="S27" s="349"/>
      <c r="T27" s="38"/>
    </row>
    <row r="28" spans="1:20" s="7" customFormat="1" ht="85.5" customHeight="1" x14ac:dyDescent="0.3">
      <c r="A28" s="176" t="s">
        <v>231</v>
      </c>
      <c r="B28" s="71">
        <v>1</v>
      </c>
      <c r="C28" s="156" t="s">
        <v>103</v>
      </c>
      <c r="D28" s="156" t="s">
        <v>21</v>
      </c>
      <c r="E28" s="172" t="s">
        <v>105</v>
      </c>
      <c r="F28" s="160">
        <v>0</v>
      </c>
      <c r="G28" s="156"/>
      <c r="H28" s="160">
        <v>0</v>
      </c>
      <c r="I28" s="156"/>
      <c r="J28" s="160">
        <v>0</v>
      </c>
      <c r="K28" s="156"/>
      <c r="L28" s="160">
        <v>0</v>
      </c>
      <c r="M28" s="156"/>
      <c r="N28" s="160">
        <v>0</v>
      </c>
      <c r="O28" s="156"/>
      <c r="P28" s="160">
        <v>0</v>
      </c>
      <c r="Q28" s="156"/>
      <c r="R28" s="156" t="s">
        <v>53</v>
      </c>
      <c r="S28" s="127" t="s">
        <v>54</v>
      </c>
      <c r="T28" s="6"/>
    </row>
    <row r="29" spans="1:20" s="7" customFormat="1" ht="72" customHeight="1" x14ac:dyDescent="0.3">
      <c r="A29" s="414" t="s">
        <v>24</v>
      </c>
      <c r="B29" s="71">
        <v>2</v>
      </c>
      <c r="C29" s="156" t="s">
        <v>101</v>
      </c>
      <c r="D29" s="156" t="s">
        <v>21</v>
      </c>
      <c r="E29" s="172" t="s">
        <v>105</v>
      </c>
      <c r="F29" s="160">
        <v>0</v>
      </c>
      <c r="G29" s="156"/>
      <c r="H29" s="160">
        <v>0</v>
      </c>
      <c r="I29" s="156"/>
      <c r="J29" s="160">
        <v>0</v>
      </c>
      <c r="K29" s="156"/>
      <c r="L29" s="160">
        <v>0</v>
      </c>
      <c r="M29" s="156"/>
      <c r="N29" s="160">
        <v>0</v>
      </c>
      <c r="O29" s="156"/>
      <c r="P29" s="160">
        <v>0</v>
      </c>
      <c r="Q29" s="156"/>
      <c r="R29" s="156" t="s">
        <v>25</v>
      </c>
      <c r="S29" s="127">
        <v>2</v>
      </c>
      <c r="T29" s="6"/>
    </row>
    <row r="30" spans="1:20" s="7" customFormat="1" ht="85.95" customHeight="1" x14ac:dyDescent="0.3">
      <c r="A30" s="384"/>
      <c r="B30" s="71">
        <v>3</v>
      </c>
      <c r="C30" s="156" t="s">
        <v>102</v>
      </c>
      <c r="D30" s="156" t="s">
        <v>21</v>
      </c>
      <c r="E30" s="172" t="s">
        <v>105</v>
      </c>
      <c r="F30" s="160">
        <v>0</v>
      </c>
      <c r="G30" s="156"/>
      <c r="H30" s="160">
        <v>0</v>
      </c>
      <c r="I30" s="156"/>
      <c r="J30" s="160">
        <v>0</v>
      </c>
      <c r="K30" s="156"/>
      <c r="L30" s="160">
        <v>0</v>
      </c>
      <c r="M30" s="156"/>
      <c r="N30" s="160">
        <v>0</v>
      </c>
      <c r="O30" s="156"/>
      <c r="P30" s="160">
        <v>0</v>
      </c>
      <c r="Q30" s="156"/>
      <c r="R30" s="156" t="s">
        <v>26</v>
      </c>
      <c r="S30" s="127">
        <v>90</v>
      </c>
      <c r="T30" s="6"/>
    </row>
    <row r="31" spans="1:20" s="7" customFormat="1" ht="62.4" x14ac:dyDescent="0.3">
      <c r="A31" s="384"/>
      <c r="B31" s="71">
        <v>4</v>
      </c>
      <c r="C31" s="156" t="s">
        <v>104</v>
      </c>
      <c r="D31" s="156" t="s">
        <v>21</v>
      </c>
      <c r="E31" s="172" t="s">
        <v>105</v>
      </c>
      <c r="F31" s="160">
        <v>0</v>
      </c>
      <c r="G31" s="156"/>
      <c r="H31" s="160">
        <v>0</v>
      </c>
      <c r="I31" s="156"/>
      <c r="J31" s="160">
        <v>0</v>
      </c>
      <c r="K31" s="156"/>
      <c r="L31" s="160">
        <v>0</v>
      </c>
      <c r="M31" s="156"/>
      <c r="N31" s="160">
        <v>0</v>
      </c>
      <c r="O31" s="156"/>
      <c r="P31" s="160">
        <v>0</v>
      </c>
      <c r="Q31" s="156"/>
      <c r="R31" s="156" t="s">
        <v>48</v>
      </c>
      <c r="S31" s="127"/>
      <c r="T31" s="6"/>
    </row>
    <row r="32" spans="1:20" s="7" customFormat="1" ht="46.8" x14ac:dyDescent="0.3">
      <c r="A32" s="177"/>
      <c r="B32" s="71">
        <v>5</v>
      </c>
      <c r="C32" s="321" t="s">
        <v>252</v>
      </c>
      <c r="D32" s="156" t="s">
        <v>21</v>
      </c>
      <c r="E32" s="178" t="s">
        <v>22</v>
      </c>
      <c r="F32" s="179">
        <v>10</v>
      </c>
      <c r="G32" s="180"/>
      <c r="H32" s="160">
        <v>0</v>
      </c>
      <c r="I32" s="156"/>
      <c r="J32" s="160">
        <v>0</v>
      </c>
      <c r="K32" s="156"/>
      <c r="L32" s="160">
        <v>10</v>
      </c>
      <c r="M32" s="156"/>
      <c r="N32" s="160">
        <v>0</v>
      </c>
      <c r="O32" s="156"/>
      <c r="P32" s="160">
        <v>0</v>
      </c>
      <c r="Q32" s="156"/>
      <c r="R32" s="181" t="s">
        <v>253</v>
      </c>
      <c r="S32" s="127">
        <v>1</v>
      </c>
      <c r="T32" s="6"/>
    </row>
    <row r="33" spans="1:20" s="7" customFormat="1" ht="37.5" customHeight="1" x14ac:dyDescent="0.3">
      <c r="A33" s="162"/>
      <c r="B33" s="70"/>
      <c r="C33" s="158" t="s">
        <v>5</v>
      </c>
      <c r="D33" s="158"/>
      <c r="E33" s="158"/>
      <c r="F33" s="157">
        <f t="shared" ref="F33:P33" si="3">SUM(F28:F32)</f>
        <v>10</v>
      </c>
      <c r="G33" s="158"/>
      <c r="H33" s="157">
        <f t="shared" si="3"/>
        <v>0</v>
      </c>
      <c r="I33" s="158"/>
      <c r="J33" s="157">
        <f t="shared" si="3"/>
        <v>0</v>
      </c>
      <c r="K33" s="158"/>
      <c r="L33" s="157">
        <f t="shared" si="3"/>
        <v>10</v>
      </c>
      <c r="M33" s="158"/>
      <c r="N33" s="157">
        <f t="shared" si="3"/>
        <v>0</v>
      </c>
      <c r="O33" s="158"/>
      <c r="P33" s="157">
        <f t="shared" si="3"/>
        <v>0</v>
      </c>
      <c r="Q33" s="158"/>
      <c r="R33" s="158"/>
      <c r="S33" s="127"/>
      <c r="T33" s="6"/>
    </row>
    <row r="34" spans="1:20" s="39" customFormat="1" ht="21" customHeight="1" x14ac:dyDescent="0.3">
      <c r="A34" s="359" t="s">
        <v>233</v>
      </c>
      <c r="B34" s="360"/>
      <c r="C34" s="360"/>
      <c r="D34" s="360"/>
      <c r="E34" s="360"/>
      <c r="F34" s="360"/>
      <c r="G34" s="360"/>
      <c r="H34" s="360"/>
      <c r="I34" s="360"/>
      <c r="J34" s="360"/>
      <c r="K34" s="360"/>
      <c r="L34" s="360"/>
      <c r="M34" s="360"/>
      <c r="N34" s="360"/>
      <c r="O34" s="360"/>
      <c r="P34" s="360"/>
      <c r="Q34" s="360"/>
      <c r="R34" s="360"/>
      <c r="S34" s="361"/>
      <c r="T34" s="38"/>
    </row>
    <row r="35" spans="1:20" s="7" customFormat="1" ht="39" customHeight="1" x14ac:dyDescent="0.3">
      <c r="A35" s="362" t="s">
        <v>176</v>
      </c>
      <c r="B35" s="127">
        <v>1</v>
      </c>
      <c r="C35" s="156" t="s">
        <v>122</v>
      </c>
      <c r="D35" s="156" t="s">
        <v>21</v>
      </c>
      <c r="E35" s="156" t="s">
        <v>109</v>
      </c>
      <c r="F35" s="160">
        <f t="shared" ref="F35:F46" si="4">SUM(H35:P35)</f>
        <v>0</v>
      </c>
      <c r="G35" s="156"/>
      <c r="H35" s="160">
        <v>0</v>
      </c>
      <c r="I35" s="156"/>
      <c r="J35" s="160">
        <v>0</v>
      </c>
      <c r="K35" s="156"/>
      <c r="L35" s="160">
        <v>0</v>
      </c>
      <c r="M35" s="156"/>
      <c r="N35" s="160">
        <v>0</v>
      </c>
      <c r="O35" s="156"/>
      <c r="P35" s="160">
        <v>0</v>
      </c>
      <c r="Q35" s="156"/>
      <c r="R35" s="156" t="s">
        <v>110</v>
      </c>
      <c r="S35" s="127">
        <v>65</v>
      </c>
      <c r="T35" s="6"/>
    </row>
    <row r="36" spans="1:20" s="7" customFormat="1" ht="49.5" customHeight="1" x14ac:dyDescent="0.3">
      <c r="A36" s="363"/>
      <c r="B36" s="127">
        <v>2</v>
      </c>
      <c r="C36" s="156" t="s">
        <v>180</v>
      </c>
      <c r="D36" s="156" t="s">
        <v>21</v>
      </c>
      <c r="E36" s="156" t="s">
        <v>109</v>
      </c>
      <c r="F36" s="160">
        <f t="shared" si="4"/>
        <v>0</v>
      </c>
      <c r="G36" s="156"/>
      <c r="H36" s="160">
        <v>0</v>
      </c>
      <c r="I36" s="156"/>
      <c r="J36" s="160">
        <v>0</v>
      </c>
      <c r="K36" s="156"/>
      <c r="L36" s="160">
        <v>0</v>
      </c>
      <c r="M36" s="156"/>
      <c r="N36" s="160">
        <v>0</v>
      </c>
      <c r="O36" s="156"/>
      <c r="P36" s="160">
        <v>0</v>
      </c>
      <c r="Q36" s="156"/>
      <c r="R36" s="156" t="s">
        <v>135</v>
      </c>
      <c r="S36" s="127">
        <v>2</v>
      </c>
      <c r="T36" s="6"/>
    </row>
    <row r="37" spans="1:20" s="7" customFormat="1" ht="64.05" customHeight="1" x14ac:dyDescent="0.3">
      <c r="A37" s="363"/>
      <c r="B37" s="127">
        <v>3</v>
      </c>
      <c r="C37" s="156" t="s">
        <v>124</v>
      </c>
      <c r="D37" s="156" t="s">
        <v>21</v>
      </c>
      <c r="E37" s="156" t="s">
        <v>109</v>
      </c>
      <c r="F37" s="160">
        <f t="shared" si="4"/>
        <v>0</v>
      </c>
      <c r="G37" s="156"/>
      <c r="H37" s="160">
        <v>0</v>
      </c>
      <c r="I37" s="156"/>
      <c r="J37" s="160">
        <v>0</v>
      </c>
      <c r="K37" s="156"/>
      <c r="L37" s="160">
        <v>0</v>
      </c>
      <c r="M37" s="156"/>
      <c r="N37" s="160">
        <v>0</v>
      </c>
      <c r="O37" s="156"/>
      <c r="P37" s="160">
        <v>0</v>
      </c>
      <c r="Q37" s="156"/>
      <c r="R37" s="156" t="s">
        <v>131</v>
      </c>
      <c r="S37" s="127">
        <v>0</v>
      </c>
      <c r="T37" s="6"/>
    </row>
    <row r="38" spans="1:20" s="7" customFormat="1" ht="104.55" customHeight="1" x14ac:dyDescent="0.3">
      <c r="A38" s="363"/>
      <c r="B38" s="127">
        <v>4</v>
      </c>
      <c r="C38" s="156" t="s">
        <v>125</v>
      </c>
      <c r="D38" s="156" t="s">
        <v>21</v>
      </c>
      <c r="E38" s="156" t="s">
        <v>109</v>
      </c>
      <c r="F38" s="160">
        <f t="shared" si="4"/>
        <v>0</v>
      </c>
      <c r="G38" s="156"/>
      <c r="H38" s="160">
        <v>0</v>
      </c>
      <c r="I38" s="156"/>
      <c r="J38" s="160">
        <v>0</v>
      </c>
      <c r="K38" s="156"/>
      <c r="L38" s="160">
        <v>0</v>
      </c>
      <c r="M38" s="156"/>
      <c r="N38" s="160">
        <v>0</v>
      </c>
      <c r="O38" s="156"/>
      <c r="P38" s="160">
        <v>0</v>
      </c>
      <c r="Q38" s="156"/>
      <c r="R38" s="156" t="s">
        <v>136</v>
      </c>
      <c r="S38" s="127">
        <v>50</v>
      </c>
      <c r="T38" s="6"/>
    </row>
    <row r="39" spans="1:20" s="7" customFormat="1" ht="67.95" customHeight="1" x14ac:dyDescent="0.3">
      <c r="A39" s="363"/>
      <c r="B39" s="127">
        <v>5</v>
      </c>
      <c r="C39" s="156" t="s">
        <v>126</v>
      </c>
      <c r="D39" s="156" t="s">
        <v>21</v>
      </c>
      <c r="E39" s="156" t="s">
        <v>116</v>
      </c>
      <c r="F39" s="160">
        <f t="shared" si="4"/>
        <v>0</v>
      </c>
      <c r="G39" s="156"/>
      <c r="H39" s="160">
        <v>0</v>
      </c>
      <c r="I39" s="156"/>
      <c r="J39" s="160">
        <v>0</v>
      </c>
      <c r="K39" s="156"/>
      <c r="L39" s="160">
        <v>0</v>
      </c>
      <c r="M39" s="156"/>
      <c r="N39" s="160">
        <v>0</v>
      </c>
      <c r="O39" s="156"/>
      <c r="P39" s="160">
        <v>0</v>
      </c>
      <c r="Q39" s="156"/>
      <c r="R39" s="156" t="s">
        <v>111</v>
      </c>
      <c r="S39" s="127">
        <v>20</v>
      </c>
      <c r="T39" s="6"/>
    </row>
    <row r="40" spans="1:20" s="7" customFormat="1" ht="65.25" customHeight="1" x14ac:dyDescent="0.3">
      <c r="A40" s="363"/>
      <c r="B40" s="127">
        <v>6</v>
      </c>
      <c r="C40" s="156" t="s">
        <v>127</v>
      </c>
      <c r="D40" s="156" t="s">
        <v>21</v>
      </c>
      <c r="E40" s="156" t="s">
        <v>109</v>
      </c>
      <c r="F40" s="160">
        <f t="shared" si="4"/>
        <v>0</v>
      </c>
      <c r="G40" s="156"/>
      <c r="H40" s="160">
        <v>0</v>
      </c>
      <c r="I40" s="156"/>
      <c r="J40" s="160">
        <v>0</v>
      </c>
      <c r="K40" s="156"/>
      <c r="L40" s="160">
        <v>0</v>
      </c>
      <c r="M40" s="156"/>
      <c r="N40" s="160">
        <v>0</v>
      </c>
      <c r="O40" s="156"/>
      <c r="P40" s="160">
        <v>0</v>
      </c>
      <c r="Q40" s="156"/>
      <c r="R40" s="156" t="s">
        <v>112</v>
      </c>
      <c r="S40" s="127">
        <v>250</v>
      </c>
      <c r="T40" s="6"/>
    </row>
    <row r="41" spans="1:20" s="7" customFormat="1" ht="74.25" customHeight="1" x14ac:dyDescent="0.3">
      <c r="A41" s="363"/>
      <c r="B41" s="127">
        <v>7</v>
      </c>
      <c r="C41" s="156" t="s">
        <v>177</v>
      </c>
      <c r="D41" s="156" t="s">
        <v>21</v>
      </c>
      <c r="E41" s="156" t="s">
        <v>109</v>
      </c>
      <c r="F41" s="160">
        <f t="shared" si="4"/>
        <v>0</v>
      </c>
      <c r="G41" s="156"/>
      <c r="H41" s="160">
        <v>0</v>
      </c>
      <c r="I41" s="156"/>
      <c r="J41" s="160">
        <v>0</v>
      </c>
      <c r="K41" s="156"/>
      <c r="L41" s="160">
        <v>0</v>
      </c>
      <c r="M41" s="156"/>
      <c r="N41" s="160">
        <v>0</v>
      </c>
      <c r="O41" s="156"/>
      <c r="P41" s="160">
        <v>0</v>
      </c>
      <c r="Q41" s="156"/>
      <c r="R41" s="156" t="s">
        <v>178</v>
      </c>
      <c r="S41" s="127">
        <v>20</v>
      </c>
      <c r="T41" s="6"/>
    </row>
    <row r="42" spans="1:20" s="7" customFormat="1" ht="60.45" customHeight="1" x14ac:dyDescent="0.3">
      <c r="A42" s="363"/>
      <c r="B42" s="127">
        <v>8</v>
      </c>
      <c r="C42" s="156" t="s">
        <v>181</v>
      </c>
      <c r="D42" s="156" t="s">
        <v>21</v>
      </c>
      <c r="E42" s="156" t="s">
        <v>113</v>
      </c>
      <c r="F42" s="160">
        <f t="shared" si="4"/>
        <v>0</v>
      </c>
      <c r="G42" s="156"/>
      <c r="H42" s="160">
        <v>0</v>
      </c>
      <c r="I42" s="156"/>
      <c r="J42" s="160">
        <v>0</v>
      </c>
      <c r="K42" s="156"/>
      <c r="L42" s="160">
        <v>0</v>
      </c>
      <c r="M42" s="156"/>
      <c r="N42" s="160">
        <v>0</v>
      </c>
      <c r="O42" s="156"/>
      <c r="P42" s="160">
        <v>0</v>
      </c>
      <c r="Q42" s="156"/>
      <c r="R42" s="156" t="s">
        <v>115</v>
      </c>
      <c r="S42" s="127">
        <v>2</v>
      </c>
      <c r="T42" s="6"/>
    </row>
    <row r="43" spans="1:20" s="7" customFormat="1" ht="79.5" customHeight="1" x14ac:dyDescent="0.3">
      <c r="A43" s="363"/>
      <c r="B43" s="127">
        <v>9</v>
      </c>
      <c r="C43" s="156" t="s">
        <v>128</v>
      </c>
      <c r="D43" s="156" t="s">
        <v>21</v>
      </c>
      <c r="E43" s="156" t="s">
        <v>114</v>
      </c>
      <c r="F43" s="160">
        <f t="shared" si="4"/>
        <v>0</v>
      </c>
      <c r="G43" s="156"/>
      <c r="H43" s="160">
        <v>0</v>
      </c>
      <c r="I43" s="156"/>
      <c r="J43" s="160">
        <v>0</v>
      </c>
      <c r="K43" s="156"/>
      <c r="L43" s="160">
        <v>0</v>
      </c>
      <c r="M43" s="156"/>
      <c r="N43" s="160">
        <v>0</v>
      </c>
      <c r="O43" s="156"/>
      <c r="P43" s="160">
        <v>0</v>
      </c>
      <c r="Q43" s="156"/>
      <c r="R43" s="156" t="s">
        <v>179</v>
      </c>
      <c r="S43" s="127">
        <v>0</v>
      </c>
      <c r="T43" s="6"/>
    </row>
    <row r="44" spans="1:20" s="7" customFormat="1" ht="71.25" customHeight="1" x14ac:dyDescent="0.3">
      <c r="A44" s="363"/>
      <c r="B44" s="127">
        <v>10</v>
      </c>
      <c r="C44" s="156" t="s">
        <v>185</v>
      </c>
      <c r="D44" s="156" t="s">
        <v>21</v>
      </c>
      <c r="E44" s="156" t="s">
        <v>114</v>
      </c>
      <c r="F44" s="160">
        <f t="shared" si="4"/>
        <v>0</v>
      </c>
      <c r="G44" s="156"/>
      <c r="H44" s="160">
        <v>0</v>
      </c>
      <c r="I44" s="156"/>
      <c r="J44" s="160">
        <v>0</v>
      </c>
      <c r="K44" s="156"/>
      <c r="L44" s="160">
        <v>0</v>
      </c>
      <c r="M44" s="156"/>
      <c r="N44" s="160">
        <v>0</v>
      </c>
      <c r="O44" s="156"/>
      <c r="P44" s="160">
        <v>0</v>
      </c>
      <c r="Q44" s="156"/>
      <c r="R44" s="156" t="s">
        <v>186</v>
      </c>
      <c r="S44" s="127">
        <v>1</v>
      </c>
      <c r="T44" s="6"/>
    </row>
    <row r="45" spans="1:20" s="7" customFormat="1" ht="74.55" customHeight="1" x14ac:dyDescent="0.3">
      <c r="A45" s="363"/>
      <c r="B45" s="127">
        <v>11</v>
      </c>
      <c r="C45" s="156" t="s">
        <v>182</v>
      </c>
      <c r="D45" s="156" t="s">
        <v>21</v>
      </c>
      <c r="E45" s="156" t="s">
        <v>109</v>
      </c>
      <c r="F45" s="160">
        <f t="shared" si="4"/>
        <v>0</v>
      </c>
      <c r="G45" s="156"/>
      <c r="H45" s="160">
        <v>0</v>
      </c>
      <c r="I45" s="156"/>
      <c r="J45" s="160">
        <v>0</v>
      </c>
      <c r="K45" s="156"/>
      <c r="L45" s="160">
        <v>0</v>
      </c>
      <c r="M45" s="156"/>
      <c r="N45" s="160">
        <v>0</v>
      </c>
      <c r="O45" s="156"/>
      <c r="P45" s="160">
        <v>0</v>
      </c>
      <c r="Q45" s="156"/>
      <c r="R45" s="156" t="s">
        <v>137</v>
      </c>
      <c r="S45" s="127">
        <v>0</v>
      </c>
      <c r="T45" s="6"/>
    </row>
    <row r="46" spans="1:20" s="7" customFormat="1" ht="147.75" customHeight="1" x14ac:dyDescent="0.3">
      <c r="A46" s="364"/>
      <c r="B46" s="127">
        <v>12</v>
      </c>
      <c r="C46" s="156" t="s">
        <v>183</v>
      </c>
      <c r="D46" s="156" t="s">
        <v>21</v>
      </c>
      <c r="E46" s="156" t="s">
        <v>109</v>
      </c>
      <c r="F46" s="160">
        <f t="shared" si="4"/>
        <v>0</v>
      </c>
      <c r="G46" s="156"/>
      <c r="H46" s="160">
        <v>0</v>
      </c>
      <c r="I46" s="156"/>
      <c r="J46" s="160">
        <v>0</v>
      </c>
      <c r="K46" s="156"/>
      <c r="L46" s="160">
        <v>0</v>
      </c>
      <c r="M46" s="156"/>
      <c r="N46" s="160">
        <v>0</v>
      </c>
      <c r="O46" s="156"/>
      <c r="P46" s="160">
        <v>0</v>
      </c>
      <c r="Q46" s="156"/>
      <c r="R46" s="156" t="s">
        <v>138</v>
      </c>
      <c r="S46" s="97">
        <v>0</v>
      </c>
      <c r="T46" s="6"/>
    </row>
    <row r="47" spans="1:20" s="7" customFormat="1" ht="89.25" customHeight="1" x14ac:dyDescent="0.3">
      <c r="A47" s="183"/>
      <c r="B47" s="127">
        <v>13</v>
      </c>
      <c r="C47" s="156" t="s">
        <v>187</v>
      </c>
      <c r="D47" s="156" t="s">
        <v>21</v>
      </c>
      <c r="E47" s="156" t="s">
        <v>109</v>
      </c>
      <c r="F47" s="160">
        <f t="shared" ref="F47" si="5">SUM(H47:P47)</f>
        <v>0</v>
      </c>
      <c r="G47" s="156"/>
      <c r="H47" s="160">
        <v>0</v>
      </c>
      <c r="I47" s="156"/>
      <c r="J47" s="160">
        <v>0</v>
      </c>
      <c r="K47" s="156"/>
      <c r="L47" s="160">
        <v>0</v>
      </c>
      <c r="M47" s="156"/>
      <c r="N47" s="160">
        <v>0</v>
      </c>
      <c r="O47" s="156"/>
      <c r="P47" s="160">
        <v>0</v>
      </c>
      <c r="Q47" s="156"/>
      <c r="R47" s="156" t="s">
        <v>188</v>
      </c>
      <c r="S47" s="98">
        <v>0</v>
      </c>
      <c r="T47" s="6"/>
    </row>
    <row r="48" spans="1:20" s="7" customFormat="1" ht="23.55" customHeight="1" x14ac:dyDescent="0.3">
      <c r="A48" s="162"/>
      <c r="B48" s="70"/>
      <c r="C48" s="158" t="s">
        <v>5</v>
      </c>
      <c r="D48" s="158"/>
      <c r="E48" s="158"/>
      <c r="F48" s="157">
        <v>0</v>
      </c>
      <c r="G48" s="158"/>
      <c r="H48" s="157">
        <v>0</v>
      </c>
      <c r="I48" s="158"/>
      <c r="J48" s="157">
        <v>0</v>
      </c>
      <c r="K48" s="158"/>
      <c r="L48" s="157">
        <v>0</v>
      </c>
      <c r="M48" s="158"/>
      <c r="N48" s="157">
        <v>0</v>
      </c>
      <c r="O48" s="158"/>
      <c r="P48" s="157">
        <v>0</v>
      </c>
      <c r="Q48" s="158"/>
      <c r="R48" s="158"/>
      <c r="S48" s="127"/>
      <c r="T48" s="6"/>
    </row>
    <row r="49" spans="1:20" s="7" customFormat="1" ht="28.5" customHeight="1" x14ac:dyDescent="0.3">
      <c r="A49" s="425" t="s">
        <v>184</v>
      </c>
      <c r="B49" s="426"/>
      <c r="C49" s="426"/>
      <c r="D49" s="426"/>
      <c r="E49" s="426"/>
      <c r="F49" s="426"/>
      <c r="G49" s="426"/>
      <c r="H49" s="426"/>
      <c r="I49" s="426"/>
      <c r="J49" s="426"/>
      <c r="K49" s="426"/>
      <c r="L49" s="426"/>
      <c r="M49" s="426"/>
      <c r="N49" s="426"/>
      <c r="O49" s="426"/>
      <c r="P49" s="426"/>
      <c r="Q49" s="426"/>
      <c r="R49" s="426"/>
      <c r="S49" s="427"/>
      <c r="T49" s="6"/>
    </row>
    <row r="50" spans="1:20" s="39" customFormat="1" ht="26.25" customHeight="1" x14ac:dyDescent="0.3">
      <c r="A50" s="347" t="s">
        <v>254</v>
      </c>
      <c r="B50" s="348"/>
      <c r="C50" s="348"/>
      <c r="D50" s="348"/>
      <c r="E50" s="348"/>
      <c r="F50" s="348"/>
      <c r="G50" s="348"/>
      <c r="H50" s="348"/>
      <c r="I50" s="348"/>
      <c r="J50" s="348"/>
      <c r="K50" s="348"/>
      <c r="L50" s="348"/>
      <c r="M50" s="348"/>
      <c r="N50" s="348"/>
      <c r="O50" s="348"/>
      <c r="P50" s="348"/>
      <c r="Q50" s="348"/>
      <c r="R50" s="348"/>
      <c r="S50" s="349"/>
      <c r="T50" s="38"/>
    </row>
    <row r="51" spans="1:20" s="7" customFormat="1" ht="141" customHeight="1" x14ac:dyDescent="0.3">
      <c r="A51" s="355" t="s">
        <v>513</v>
      </c>
      <c r="B51" s="127">
        <v>1</v>
      </c>
      <c r="C51" s="156" t="s">
        <v>512</v>
      </c>
      <c r="D51" s="156" t="s">
        <v>21</v>
      </c>
      <c r="E51" s="156" t="s">
        <v>255</v>
      </c>
      <c r="F51" s="160">
        <v>2000</v>
      </c>
      <c r="G51" s="321">
        <v>1830.8320000000001</v>
      </c>
      <c r="H51" s="160">
        <v>0</v>
      </c>
      <c r="I51" s="156"/>
      <c r="J51" s="160">
        <v>0</v>
      </c>
      <c r="K51" s="156"/>
      <c r="L51" s="160">
        <v>2000</v>
      </c>
      <c r="M51" s="321">
        <v>1830.8320000000001</v>
      </c>
      <c r="N51" s="160">
        <v>0</v>
      </c>
      <c r="O51" s="156"/>
      <c r="P51" s="160">
        <v>0</v>
      </c>
      <c r="Q51" s="156"/>
      <c r="R51" s="156" t="s">
        <v>257</v>
      </c>
      <c r="S51" s="127" t="s">
        <v>256</v>
      </c>
      <c r="T51" s="6"/>
    </row>
    <row r="52" spans="1:20" s="7" customFormat="1" ht="141" customHeight="1" x14ac:dyDescent="0.3">
      <c r="A52" s="354"/>
      <c r="B52" s="294">
        <v>2</v>
      </c>
      <c r="C52" s="291" t="s">
        <v>541</v>
      </c>
      <c r="D52" s="291" t="s">
        <v>21</v>
      </c>
      <c r="E52" s="291" t="s">
        <v>255</v>
      </c>
      <c r="F52" s="160">
        <v>11200</v>
      </c>
      <c r="G52" s="321">
        <v>5106.2650000000003</v>
      </c>
      <c r="H52" s="160"/>
      <c r="I52" s="291"/>
      <c r="J52" s="160">
        <v>11200</v>
      </c>
      <c r="K52" s="291"/>
      <c r="L52" s="160"/>
      <c r="M52" s="321">
        <v>5106.2650000000003</v>
      </c>
      <c r="N52" s="160"/>
      <c r="O52" s="291"/>
      <c r="P52" s="160"/>
      <c r="Q52" s="291"/>
      <c r="R52" s="297" t="s">
        <v>542</v>
      </c>
      <c r="S52" s="294"/>
      <c r="T52" s="6"/>
    </row>
    <row r="53" spans="1:20" s="7" customFormat="1" ht="27" customHeight="1" x14ac:dyDescent="0.3">
      <c r="A53" s="162"/>
      <c r="B53" s="70"/>
      <c r="C53" s="158" t="s">
        <v>5</v>
      </c>
      <c r="D53" s="158"/>
      <c r="E53" s="158"/>
      <c r="F53" s="157">
        <f>F51+F52</f>
        <v>13200</v>
      </c>
      <c r="G53" s="158">
        <f t="shared" ref="G53:Q53" si="6">G51+G52</f>
        <v>6937.0970000000007</v>
      </c>
      <c r="H53" s="157">
        <f t="shared" si="6"/>
        <v>0</v>
      </c>
      <c r="I53" s="158">
        <f t="shared" si="6"/>
        <v>0</v>
      </c>
      <c r="J53" s="157">
        <f t="shared" si="6"/>
        <v>11200</v>
      </c>
      <c r="K53" s="158">
        <f t="shared" si="6"/>
        <v>0</v>
      </c>
      <c r="L53" s="157">
        <f t="shared" si="6"/>
        <v>2000</v>
      </c>
      <c r="M53" s="158">
        <f t="shared" si="6"/>
        <v>6937.0970000000007</v>
      </c>
      <c r="N53" s="157">
        <f t="shared" si="6"/>
        <v>0</v>
      </c>
      <c r="O53" s="158">
        <f t="shared" si="6"/>
        <v>0</v>
      </c>
      <c r="P53" s="157">
        <f t="shared" si="6"/>
        <v>0</v>
      </c>
      <c r="Q53" s="158">
        <f t="shared" si="6"/>
        <v>0</v>
      </c>
      <c r="R53" s="158"/>
      <c r="S53" s="127"/>
      <c r="T53" s="6"/>
    </row>
    <row r="54" spans="1:20" s="32" customFormat="1" ht="25.5" customHeight="1" x14ac:dyDescent="0.3">
      <c r="A54" s="356" t="s">
        <v>18</v>
      </c>
      <c r="B54" s="357"/>
      <c r="C54" s="357"/>
      <c r="D54" s="357"/>
      <c r="E54" s="357"/>
      <c r="F54" s="357"/>
      <c r="G54" s="357"/>
      <c r="H54" s="357"/>
      <c r="I54" s="357"/>
      <c r="J54" s="357"/>
      <c r="K54" s="357"/>
      <c r="L54" s="357"/>
      <c r="M54" s="357"/>
      <c r="N54" s="357"/>
      <c r="O54" s="357"/>
      <c r="P54" s="357"/>
      <c r="Q54" s="357"/>
      <c r="R54" s="357"/>
      <c r="S54" s="358"/>
      <c r="T54" s="31"/>
    </row>
    <row r="55" spans="1:20" s="39" customFormat="1" ht="26.25" customHeight="1" x14ac:dyDescent="0.3">
      <c r="A55" s="347" t="s">
        <v>258</v>
      </c>
      <c r="B55" s="348"/>
      <c r="C55" s="348"/>
      <c r="D55" s="348"/>
      <c r="E55" s="348"/>
      <c r="F55" s="348"/>
      <c r="G55" s="348"/>
      <c r="H55" s="348"/>
      <c r="I55" s="348"/>
      <c r="J55" s="348"/>
      <c r="K55" s="348"/>
      <c r="L55" s="348"/>
      <c r="M55" s="348"/>
      <c r="N55" s="348"/>
      <c r="O55" s="348"/>
      <c r="P55" s="348"/>
      <c r="Q55" s="348"/>
      <c r="R55" s="348"/>
      <c r="S55" s="349"/>
      <c r="T55" s="38"/>
    </row>
    <row r="56" spans="1:20" s="7" customFormat="1" ht="48" customHeight="1" x14ac:dyDescent="0.3">
      <c r="A56" s="350" t="s">
        <v>452</v>
      </c>
      <c r="B56" s="127">
        <v>1</v>
      </c>
      <c r="C56" s="156" t="s">
        <v>98</v>
      </c>
      <c r="D56" s="156" t="s">
        <v>21</v>
      </c>
      <c r="E56" s="156" t="s">
        <v>451</v>
      </c>
      <c r="F56" s="160">
        <v>350</v>
      </c>
      <c r="G56" s="156">
        <v>345.01400000000001</v>
      </c>
      <c r="H56" s="160">
        <v>0</v>
      </c>
      <c r="I56" s="156"/>
      <c r="J56" s="160">
        <v>0</v>
      </c>
      <c r="K56" s="156"/>
      <c r="L56" s="160">
        <v>350</v>
      </c>
      <c r="M56" s="156">
        <v>345.01400000000001</v>
      </c>
      <c r="N56" s="160">
        <v>0</v>
      </c>
      <c r="O56" s="156"/>
      <c r="P56" s="160">
        <v>0</v>
      </c>
      <c r="Q56" s="156"/>
      <c r="R56" s="156" t="s">
        <v>99</v>
      </c>
      <c r="S56" s="127" t="s">
        <v>259</v>
      </c>
      <c r="T56" s="6"/>
    </row>
    <row r="57" spans="1:20" s="7" customFormat="1" ht="54.75" customHeight="1" x14ac:dyDescent="0.3">
      <c r="A57" s="350"/>
      <c r="B57" s="127">
        <v>2</v>
      </c>
      <c r="C57" s="156" t="s">
        <v>46</v>
      </c>
      <c r="D57" s="156" t="s">
        <v>21</v>
      </c>
      <c r="E57" s="156" t="s">
        <v>451</v>
      </c>
      <c r="F57" s="160">
        <v>35</v>
      </c>
      <c r="G57" s="156">
        <v>3.363</v>
      </c>
      <c r="H57" s="160">
        <v>0</v>
      </c>
      <c r="I57" s="156"/>
      <c r="J57" s="160">
        <v>0</v>
      </c>
      <c r="K57" s="156"/>
      <c r="L57" s="160">
        <v>35</v>
      </c>
      <c r="M57" s="156">
        <v>3.363</v>
      </c>
      <c r="N57" s="160">
        <v>0</v>
      </c>
      <c r="O57" s="156"/>
      <c r="P57" s="160">
        <v>0</v>
      </c>
      <c r="Q57" s="156"/>
      <c r="R57" s="156" t="s">
        <v>193</v>
      </c>
      <c r="S57" s="127" t="s">
        <v>260</v>
      </c>
      <c r="T57" s="6"/>
    </row>
    <row r="58" spans="1:20" s="7" customFormat="1" ht="53.25" customHeight="1" x14ac:dyDescent="0.3">
      <c r="A58" s="350"/>
      <c r="B58" s="127">
        <v>3</v>
      </c>
      <c r="C58" s="156" t="s">
        <v>237</v>
      </c>
      <c r="D58" s="156" t="s">
        <v>21</v>
      </c>
      <c r="E58" s="156" t="s">
        <v>451</v>
      </c>
      <c r="F58" s="160">
        <v>10</v>
      </c>
      <c r="G58" s="156"/>
      <c r="H58" s="160">
        <v>0</v>
      </c>
      <c r="I58" s="156"/>
      <c r="J58" s="160">
        <v>0</v>
      </c>
      <c r="K58" s="156"/>
      <c r="L58" s="160">
        <v>10</v>
      </c>
      <c r="M58" s="156"/>
      <c r="N58" s="160">
        <v>0</v>
      </c>
      <c r="O58" s="156"/>
      <c r="P58" s="160">
        <v>0</v>
      </c>
      <c r="Q58" s="156"/>
      <c r="R58" s="156" t="s">
        <v>237</v>
      </c>
      <c r="S58" s="127" t="s">
        <v>238</v>
      </c>
      <c r="T58" s="6"/>
    </row>
    <row r="59" spans="1:20" s="7" customFormat="1" ht="64.95" customHeight="1" x14ac:dyDescent="0.3">
      <c r="A59" s="350"/>
      <c r="B59" s="127">
        <v>4</v>
      </c>
      <c r="C59" s="156" t="s">
        <v>239</v>
      </c>
      <c r="D59" s="156" t="s">
        <v>21</v>
      </c>
      <c r="E59" s="156" t="s">
        <v>451</v>
      </c>
      <c r="F59" s="160">
        <v>70</v>
      </c>
      <c r="G59" s="156">
        <v>24.2</v>
      </c>
      <c r="H59" s="160">
        <v>0</v>
      </c>
      <c r="I59" s="156"/>
      <c r="J59" s="160">
        <v>0</v>
      </c>
      <c r="K59" s="156"/>
      <c r="L59" s="160">
        <v>70</v>
      </c>
      <c r="M59" s="156">
        <v>24.2</v>
      </c>
      <c r="N59" s="160">
        <v>0</v>
      </c>
      <c r="O59" s="156"/>
      <c r="P59" s="160">
        <v>0</v>
      </c>
      <c r="Q59" s="156"/>
      <c r="R59" s="156" t="s">
        <v>262</v>
      </c>
      <c r="S59" s="127" t="s">
        <v>261</v>
      </c>
      <c r="T59" s="6"/>
    </row>
    <row r="60" spans="1:20" s="7" customFormat="1" ht="51" customHeight="1" x14ac:dyDescent="0.3">
      <c r="A60" s="350"/>
      <c r="B60" s="127">
        <v>5</v>
      </c>
      <c r="C60" s="156" t="s">
        <v>74</v>
      </c>
      <c r="D60" s="184" t="s">
        <v>21</v>
      </c>
      <c r="E60" s="156" t="s">
        <v>451</v>
      </c>
      <c r="F60" s="185">
        <v>1000</v>
      </c>
      <c r="G60" s="303">
        <v>908.65</v>
      </c>
      <c r="H60" s="185">
        <v>0</v>
      </c>
      <c r="I60" s="186"/>
      <c r="J60" s="185">
        <v>0</v>
      </c>
      <c r="K60" s="186"/>
      <c r="L60" s="185">
        <v>1000</v>
      </c>
      <c r="M60" s="303">
        <v>908.65</v>
      </c>
      <c r="N60" s="185">
        <v>0</v>
      </c>
      <c r="O60" s="187"/>
      <c r="P60" s="188">
        <v>0</v>
      </c>
      <c r="Q60" s="187"/>
      <c r="R60" s="184" t="s">
        <v>75</v>
      </c>
      <c r="S60" s="99" t="s">
        <v>263</v>
      </c>
      <c r="T60" s="6"/>
    </row>
    <row r="61" spans="1:20" s="7" customFormat="1" ht="52.5" customHeight="1" x14ac:dyDescent="0.3">
      <c r="A61" s="350"/>
      <c r="B61" s="127">
        <v>6</v>
      </c>
      <c r="C61" s="156" t="s">
        <v>73</v>
      </c>
      <c r="D61" s="156" t="s">
        <v>21</v>
      </c>
      <c r="E61" s="156" t="s">
        <v>451</v>
      </c>
      <c r="F61" s="160">
        <v>60</v>
      </c>
      <c r="G61" s="156"/>
      <c r="H61" s="160">
        <v>0</v>
      </c>
      <c r="I61" s="156"/>
      <c r="J61" s="160">
        <v>0</v>
      </c>
      <c r="K61" s="156"/>
      <c r="L61" s="160">
        <v>60</v>
      </c>
      <c r="M61" s="156"/>
      <c r="N61" s="160">
        <v>0</v>
      </c>
      <c r="O61" s="156"/>
      <c r="P61" s="160">
        <v>0</v>
      </c>
      <c r="Q61" s="156"/>
      <c r="R61" s="156" t="s">
        <v>100</v>
      </c>
      <c r="S61" s="127" t="s">
        <v>72</v>
      </c>
      <c r="T61" s="6"/>
    </row>
    <row r="62" spans="1:20" s="7" customFormat="1" ht="31.2" x14ac:dyDescent="0.3">
      <c r="A62" s="350"/>
      <c r="B62" s="127">
        <v>7</v>
      </c>
      <c r="C62" s="156" t="s">
        <v>76</v>
      </c>
      <c r="D62" s="156" t="s">
        <v>21</v>
      </c>
      <c r="E62" s="156" t="s">
        <v>451</v>
      </c>
      <c r="F62" s="160">
        <v>14</v>
      </c>
      <c r="G62" s="318">
        <v>17.02</v>
      </c>
      <c r="H62" s="160">
        <v>0</v>
      </c>
      <c r="I62" s="156"/>
      <c r="J62" s="160">
        <v>0</v>
      </c>
      <c r="K62" s="156"/>
      <c r="L62" s="160">
        <v>14</v>
      </c>
      <c r="M62" s="318">
        <v>17.02</v>
      </c>
      <c r="N62" s="160">
        <v>0</v>
      </c>
      <c r="O62" s="156"/>
      <c r="P62" s="160">
        <v>0</v>
      </c>
      <c r="Q62" s="156"/>
      <c r="R62" s="156" t="s">
        <v>194</v>
      </c>
      <c r="S62" s="127" t="s">
        <v>264</v>
      </c>
      <c r="T62" s="6"/>
    </row>
    <row r="63" spans="1:20" s="7" customFormat="1" ht="46.5" customHeight="1" x14ac:dyDescent="0.3">
      <c r="A63" s="350" t="s">
        <v>453</v>
      </c>
      <c r="B63" s="127">
        <v>8</v>
      </c>
      <c r="C63" s="156" t="s">
        <v>77</v>
      </c>
      <c r="D63" s="156" t="s">
        <v>21</v>
      </c>
      <c r="E63" s="156" t="s">
        <v>451</v>
      </c>
      <c r="F63" s="160">
        <v>10</v>
      </c>
      <c r="G63" s="156"/>
      <c r="H63" s="160">
        <v>0</v>
      </c>
      <c r="I63" s="156"/>
      <c r="J63" s="160">
        <v>0</v>
      </c>
      <c r="K63" s="156"/>
      <c r="L63" s="160">
        <v>10</v>
      </c>
      <c r="M63" s="156"/>
      <c r="N63" s="160">
        <v>0</v>
      </c>
      <c r="O63" s="156"/>
      <c r="P63" s="160">
        <v>0</v>
      </c>
      <c r="Q63" s="156"/>
      <c r="R63" s="156" t="s">
        <v>78</v>
      </c>
      <c r="S63" s="127" t="s">
        <v>260</v>
      </c>
      <c r="T63" s="6"/>
    </row>
    <row r="64" spans="1:20" s="7" customFormat="1" ht="47.25" customHeight="1" x14ac:dyDescent="0.3">
      <c r="A64" s="350"/>
      <c r="B64" s="127">
        <v>9</v>
      </c>
      <c r="C64" s="156" t="s">
        <v>79</v>
      </c>
      <c r="D64" s="156" t="s">
        <v>21</v>
      </c>
      <c r="E64" s="156" t="s">
        <v>451</v>
      </c>
      <c r="F64" s="160">
        <v>10</v>
      </c>
      <c r="G64" s="156"/>
      <c r="H64" s="160">
        <v>0</v>
      </c>
      <c r="I64" s="156"/>
      <c r="J64" s="160">
        <v>0</v>
      </c>
      <c r="K64" s="156"/>
      <c r="L64" s="160">
        <v>10</v>
      </c>
      <c r="M64" s="156"/>
      <c r="N64" s="160">
        <v>0</v>
      </c>
      <c r="O64" s="156"/>
      <c r="P64" s="160">
        <v>0</v>
      </c>
      <c r="Q64" s="156"/>
      <c r="R64" s="156" t="s">
        <v>80</v>
      </c>
      <c r="S64" s="127" t="s">
        <v>263</v>
      </c>
      <c r="T64" s="6"/>
    </row>
    <row r="65" spans="1:20" s="7" customFormat="1" ht="45" customHeight="1" x14ac:dyDescent="0.3">
      <c r="A65" s="350"/>
      <c r="B65" s="127">
        <v>10</v>
      </c>
      <c r="C65" s="156" t="s">
        <v>47</v>
      </c>
      <c r="D65" s="156" t="s">
        <v>21</v>
      </c>
      <c r="E65" s="156" t="s">
        <v>451</v>
      </c>
      <c r="F65" s="160">
        <v>45</v>
      </c>
      <c r="G65" s="156"/>
      <c r="H65" s="160">
        <v>0</v>
      </c>
      <c r="I65" s="156"/>
      <c r="J65" s="160">
        <v>0</v>
      </c>
      <c r="K65" s="156"/>
      <c r="L65" s="160">
        <v>45</v>
      </c>
      <c r="M65" s="156"/>
      <c r="N65" s="160">
        <v>0</v>
      </c>
      <c r="O65" s="156"/>
      <c r="P65" s="160">
        <v>0</v>
      </c>
      <c r="Q65" s="156"/>
      <c r="R65" s="156" t="s">
        <v>71</v>
      </c>
      <c r="S65" s="127" t="s">
        <v>260</v>
      </c>
      <c r="T65" s="6"/>
    </row>
    <row r="66" spans="1:20" s="7" customFormat="1" ht="80.55" customHeight="1" x14ac:dyDescent="0.3">
      <c r="A66" s="353" t="s">
        <v>454</v>
      </c>
      <c r="B66" s="127">
        <v>11</v>
      </c>
      <c r="C66" s="156" t="s">
        <v>265</v>
      </c>
      <c r="D66" s="156" t="s">
        <v>21</v>
      </c>
      <c r="E66" s="156" t="s">
        <v>451</v>
      </c>
      <c r="F66" s="160">
        <v>100</v>
      </c>
      <c r="G66" s="156">
        <v>37.052999999999997</v>
      </c>
      <c r="H66" s="160">
        <v>0</v>
      </c>
      <c r="I66" s="156"/>
      <c r="J66" s="160">
        <v>0</v>
      </c>
      <c r="K66" s="156"/>
      <c r="L66" s="160">
        <v>100</v>
      </c>
      <c r="M66" s="156">
        <v>37.052999999999997</v>
      </c>
      <c r="N66" s="160">
        <v>0</v>
      </c>
      <c r="O66" s="156"/>
      <c r="P66" s="160">
        <v>0</v>
      </c>
      <c r="Q66" s="156"/>
      <c r="R66" s="156" t="s">
        <v>192</v>
      </c>
      <c r="S66" s="127" t="s">
        <v>97</v>
      </c>
      <c r="T66" s="6"/>
    </row>
    <row r="67" spans="1:20" s="7" customFormat="1" ht="97.5" customHeight="1" x14ac:dyDescent="0.3">
      <c r="A67" s="354"/>
      <c r="B67" s="127">
        <v>12</v>
      </c>
      <c r="C67" s="156" t="s">
        <v>271</v>
      </c>
      <c r="D67" s="156" t="s">
        <v>21</v>
      </c>
      <c r="E67" s="156" t="s">
        <v>451</v>
      </c>
      <c r="F67" s="160">
        <v>1300</v>
      </c>
      <c r="G67" s="156"/>
      <c r="H67" s="160">
        <v>0</v>
      </c>
      <c r="I67" s="156"/>
      <c r="J67" s="160">
        <v>0</v>
      </c>
      <c r="K67" s="156"/>
      <c r="L67" s="160">
        <v>1300</v>
      </c>
      <c r="M67" s="156"/>
      <c r="N67" s="160">
        <v>0</v>
      </c>
      <c r="O67" s="156"/>
      <c r="P67" s="160">
        <v>0</v>
      </c>
      <c r="Q67" s="156"/>
      <c r="R67" s="156" t="s">
        <v>191</v>
      </c>
      <c r="S67" s="127" t="s">
        <v>266</v>
      </c>
      <c r="T67" s="6"/>
    </row>
    <row r="68" spans="1:20" s="7" customFormat="1" ht="43.95" customHeight="1" x14ac:dyDescent="0.3">
      <c r="A68" s="162"/>
      <c r="B68" s="70"/>
      <c r="C68" s="158" t="s">
        <v>5</v>
      </c>
      <c r="D68" s="158"/>
      <c r="E68" s="158"/>
      <c r="F68" s="157">
        <f>SUM(F56:F67)</f>
        <v>3004</v>
      </c>
      <c r="G68" s="158">
        <f t="shared" ref="G68:Q68" si="7">SUM(G56:G67)</f>
        <v>1335.2999999999997</v>
      </c>
      <c r="H68" s="157">
        <f t="shared" si="7"/>
        <v>0</v>
      </c>
      <c r="I68" s="158">
        <f t="shared" si="7"/>
        <v>0</v>
      </c>
      <c r="J68" s="157">
        <f t="shared" si="7"/>
        <v>0</v>
      </c>
      <c r="K68" s="158">
        <f t="shared" si="7"/>
        <v>0</v>
      </c>
      <c r="L68" s="157">
        <f t="shared" si="7"/>
        <v>3004</v>
      </c>
      <c r="M68" s="158">
        <f t="shared" si="7"/>
        <v>1335.2999999999997</v>
      </c>
      <c r="N68" s="157">
        <f t="shared" si="7"/>
        <v>0</v>
      </c>
      <c r="O68" s="158">
        <f t="shared" si="7"/>
        <v>0</v>
      </c>
      <c r="P68" s="157">
        <f t="shared" si="7"/>
        <v>0</v>
      </c>
      <c r="Q68" s="158">
        <f t="shared" si="7"/>
        <v>0</v>
      </c>
      <c r="R68" s="158"/>
      <c r="S68" s="127"/>
      <c r="T68" s="6"/>
    </row>
    <row r="69" spans="1:20" s="39" customFormat="1" ht="30.75" customHeight="1" x14ac:dyDescent="0.3">
      <c r="A69" s="347" t="s">
        <v>270</v>
      </c>
      <c r="B69" s="348"/>
      <c r="C69" s="348"/>
      <c r="D69" s="348"/>
      <c r="E69" s="348"/>
      <c r="F69" s="348"/>
      <c r="G69" s="348"/>
      <c r="H69" s="348"/>
      <c r="I69" s="348"/>
      <c r="J69" s="348"/>
      <c r="K69" s="348"/>
      <c r="L69" s="348"/>
      <c r="M69" s="348"/>
      <c r="N69" s="348"/>
      <c r="O69" s="348"/>
      <c r="P69" s="348"/>
      <c r="Q69" s="348"/>
      <c r="R69" s="348"/>
      <c r="S69" s="349"/>
      <c r="T69" s="38"/>
    </row>
    <row r="70" spans="1:20" s="7" customFormat="1" ht="64.5" customHeight="1" x14ac:dyDescent="0.3">
      <c r="A70" s="345" t="s">
        <v>456</v>
      </c>
      <c r="B70" s="127">
        <v>1</v>
      </c>
      <c r="C70" s="156" t="s">
        <v>195</v>
      </c>
      <c r="D70" s="156" t="s">
        <v>21</v>
      </c>
      <c r="E70" s="156" t="s">
        <v>455</v>
      </c>
      <c r="F70" s="160">
        <v>2</v>
      </c>
      <c r="G70" s="156"/>
      <c r="H70" s="160">
        <v>0</v>
      </c>
      <c r="I70" s="156"/>
      <c r="J70" s="160">
        <v>0</v>
      </c>
      <c r="K70" s="156"/>
      <c r="L70" s="160">
        <v>2</v>
      </c>
      <c r="M70" s="156"/>
      <c r="N70" s="160">
        <v>0</v>
      </c>
      <c r="O70" s="156"/>
      <c r="P70" s="160">
        <v>0</v>
      </c>
      <c r="Q70" s="156"/>
      <c r="R70" s="156" t="s">
        <v>49</v>
      </c>
      <c r="S70" s="127">
        <v>500</v>
      </c>
      <c r="T70" s="6"/>
    </row>
    <row r="71" spans="1:20" s="7" customFormat="1" ht="48" customHeight="1" x14ac:dyDescent="0.3">
      <c r="A71" s="345"/>
      <c r="B71" s="127">
        <v>2</v>
      </c>
      <c r="C71" s="189" t="s">
        <v>196</v>
      </c>
      <c r="D71" s="156" t="s">
        <v>21</v>
      </c>
      <c r="E71" s="156" t="s">
        <v>455</v>
      </c>
      <c r="F71" s="160">
        <v>5</v>
      </c>
      <c r="G71" s="156"/>
      <c r="H71" s="160">
        <v>0</v>
      </c>
      <c r="I71" s="156"/>
      <c r="J71" s="160">
        <v>0</v>
      </c>
      <c r="K71" s="156"/>
      <c r="L71" s="160">
        <v>5</v>
      </c>
      <c r="M71" s="156"/>
      <c r="N71" s="160">
        <v>0</v>
      </c>
      <c r="O71" s="156"/>
      <c r="P71" s="160">
        <v>0</v>
      </c>
      <c r="Q71" s="156"/>
      <c r="R71" s="190" t="s">
        <v>48</v>
      </c>
      <c r="S71" s="100">
        <v>10</v>
      </c>
      <c r="T71" s="6"/>
    </row>
    <row r="72" spans="1:20" s="7" customFormat="1" ht="58.95" customHeight="1" x14ac:dyDescent="0.3">
      <c r="A72" s="346" t="s">
        <v>457</v>
      </c>
      <c r="B72" s="127">
        <v>3</v>
      </c>
      <c r="C72" s="191" t="s">
        <v>197</v>
      </c>
      <c r="D72" s="156" t="s">
        <v>21</v>
      </c>
      <c r="E72" s="156" t="s">
        <v>455</v>
      </c>
      <c r="F72" s="160">
        <v>0</v>
      </c>
      <c r="G72" s="156"/>
      <c r="H72" s="160">
        <v>0</v>
      </c>
      <c r="I72" s="156"/>
      <c r="J72" s="160">
        <v>0</v>
      </c>
      <c r="K72" s="156"/>
      <c r="L72" s="160">
        <v>0</v>
      </c>
      <c r="M72" s="156"/>
      <c r="N72" s="160">
        <v>0</v>
      </c>
      <c r="O72" s="156"/>
      <c r="P72" s="160">
        <v>0</v>
      </c>
      <c r="Q72" s="156"/>
      <c r="R72" s="190" t="s">
        <v>49</v>
      </c>
      <c r="S72" s="127">
        <v>50</v>
      </c>
      <c r="T72" s="6"/>
    </row>
    <row r="73" spans="1:20" s="7" customFormat="1" ht="79.95" customHeight="1" x14ac:dyDescent="0.3">
      <c r="A73" s="346"/>
      <c r="B73" s="127">
        <v>4</v>
      </c>
      <c r="C73" s="172" t="s">
        <v>198</v>
      </c>
      <c r="D73" s="156" t="s">
        <v>21</v>
      </c>
      <c r="E73" s="156" t="s">
        <v>455</v>
      </c>
      <c r="F73" s="160">
        <v>0</v>
      </c>
      <c r="G73" s="156"/>
      <c r="H73" s="160">
        <v>0</v>
      </c>
      <c r="I73" s="156"/>
      <c r="J73" s="160">
        <v>0</v>
      </c>
      <c r="K73" s="156"/>
      <c r="L73" s="160">
        <v>0</v>
      </c>
      <c r="M73" s="156"/>
      <c r="N73" s="160">
        <v>0</v>
      </c>
      <c r="O73" s="156"/>
      <c r="P73" s="160">
        <v>0</v>
      </c>
      <c r="Q73" s="156"/>
      <c r="R73" s="192" t="s">
        <v>48</v>
      </c>
      <c r="S73" s="127">
        <v>5</v>
      </c>
      <c r="T73" s="6"/>
    </row>
    <row r="74" spans="1:20" s="7" customFormat="1" ht="93.45" customHeight="1" x14ac:dyDescent="0.3">
      <c r="A74" s="345" t="s">
        <v>458</v>
      </c>
      <c r="B74" s="127">
        <v>5</v>
      </c>
      <c r="C74" s="156" t="s">
        <v>267</v>
      </c>
      <c r="D74" s="156" t="s">
        <v>21</v>
      </c>
      <c r="E74" s="156" t="s">
        <v>455</v>
      </c>
      <c r="F74" s="160">
        <v>0</v>
      </c>
      <c r="G74" s="156"/>
      <c r="H74" s="160">
        <v>0</v>
      </c>
      <c r="I74" s="156"/>
      <c r="J74" s="160">
        <v>0</v>
      </c>
      <c r="K74" s="156"/>
      <c r="L74" s="160">
        <v>0</v>
      </c>
      <c r="M74" s="156"/>
      <c r="N74" s="160">
        <v>0</v>
      </c>
      <c r="O74" s="156"/>
      <c r="P74" s="160">
        <v>0</v>
      </c>
      <c r="Q74" s="193"/>
      <c r="R74" s="194" t="s">
        <v>209</v>
      </c>
      <c r="S74" s="101">
        <v>5</v>
      </c>
      <c r="T74" s="6"/>
    </row>
    <row r="75" spans="1:20" s="7" customFormat="1" ht="67.5" customHeight="1" x14ac:dyDescent="0.3">
      <c r="A75" s="345"/>
      <c r="B75" s="127">
        <v>6</v>
      </c>
      <c r="C75" s="195" t="s">
        <v>208</v>
      </c>
      <c r="D75" s="156" t="s">
        <v>21</v>
      </c>
      <c r="E75" s="156" t="s">
        <v>455</v>
      </c>
      <c r="F75" s="160">
        <v>1</v>
      </c>
      <c r="G75" s="156"/>
      <c r="H75" s="160">
        <v>0</v>
      </c>
      <c r="I75" s="156"/>
      <c r="J75" s="160">
        <v>0</v>
      </c>
      <c r="K75" s="156"/>
      <c r="L75" s="160">
        <v>1</v>
      </c>
      <c r="M75" s="156"/>
      <c r="N75" s="160">
        <v>0</v>
      </c>
      <c r="O75" s="156"/>
      <c r="P75" s="160">
        <v>0</v>
      </c>
      <c r="Q75" s="156"/>
      <c r="R75" s="196" t="s">
        <v>48</v>
      </c>
      <c r="S75" s="102">
        <v>5</v>
      </c>
      <c r="T75" s="6"/>
    </row>
    <row r="76" spans="1:20" s="7" customFormat="1" ht="85.5" customHeight="1" x14ac:dyDescent="0.3">
      <c r="A76" s="198" t="s">
        <v>459</v>
      </c>
      <c r="B76" s="127">
        <v>7</v>
      </c>
      <c r="C76" s="197" t="s">
        <v>210</v>
      </c>
      <c r="D76" s="156" t="s">
        <v>21</v>
      </c>
      <c r="E76" s="156" t="s">
        <v>455</v>
      </c>
      <c r="F76" s="160">
        <v>1</v>
      </c>
      <c r="G76" s="156"/>
      <c r="H76" s="160">
        <v>0</v>
      </c>
      <c r="I76" s="156"/>
      <c r="J76" s="160">
        <v>0</v>
      </c>
      <c r="K76" s="156"/>
      <c r="L76" s="160">
        <v>1</v>
      </c>
      <c r="M76" s="156"/>
      <c r="N76" s="160">
        <v>0</v>
      </c>
      <c r="O76" s="156"/>
      <c r="P76" s="160">
        <v>0</v>
      </c>
      <c r="Q76" s="192"/>
      <c r="R76" s="199" t="s">
        <v>48</v>
      </c>
      <c r="S76" s="102">
        <v>3</v>
      </c>
      <c r="T76" s="6"/>
    </row>
    <row r="77" spans="1:20" s="7" customFormat="1" ht="46.8" x14ac:dyDescent="0.3">
      <c r="A77" s="200" t="s">
        <v>460</v>
      </c>
      <c r="B77" s="127">
        <v>8</v>
      </c>
      <c r="C77" s="201" t="s">
        <v>199</v>
      </c>
      <c r="D77" s="156" t="s">
        <v>21</v>
      </c>
      <c r="E77" s="156" t="s">
        <v>455</v>
      </c>
      <c r="F77" s="160">
        <v>0</v>
      </c>
      <c r="G77" s="156"/>
      <c r="H77" s="160">
        <v>0</v>
      </c>
      <c r="I77" s="156"/>
      <c r="J77" s="160">
        <v>0</v>
      </c>
      <c r="K77" s="156"/>
      <c r="L77" s="160">
        <v>0</v>
      </c>
      <c r="M77" s="156"/>
      <c r="N77" s="160">
        <v>0</v>
      </c>
      <c r="O77" s="156"/>
      <c r="P77" s="160">
        <v>0</v>
      </c>
      <c r="Q77" s="156"/>
      <c r="R77" s="202" t="s">
        <v>48</v>
      </c>
      <c r="S77" s="103">
        <v>3</v>
      </c>
      <c r="T77" s="6"/>
    </row>
    <row r="78" spans="1:20" s="7" customFormat="1" ht="84.45" customHeight="1" x14ac:dyDescent="0.3">
      <c r="A78" s="198" t="s">
        <v>461</v>
      </c>
      <c r="B78" s="127">
        <v>9</v>
      </c>
      <c r="C78" s="197" t="s">
        <v>200</v>
      </c>
      <c r="D78" s="156" t="s">
        <v>21</v>
      </c>
      <c r="E78" s="156" t="s">
        <v>455</v>
      </c>
      <c r="F78" s="160">
        <v>3</v>
      </c>
      <c r="G78" s="156"/>
      <c r="H78" s="160">
        <v>0</v>
      </c>
      <c r="I78" s="156"/>
      <c r="J78" s="160">
        <v>0</v>
      </c>
      <c r="K78" s="156"/>
      <c r="L78" s="160">
        <v>3</v>
      </c>
      <c r="M78" s="156"/>
      <c r="N78" s="160">
        <v>0</v>
      </c>
      <c r="O78" s="156"/>
      <c r="P78" s="160">
        <v>0</v>
      </c>
      <c r="Q78" s="192"/>
      <c r="R78" s="199" t="s">
        <v>48</v>
      </c>
      <c r="S78" s="102">
        <v>3</v>
      </c>
      <c r="T78" s="6"/>
    </row>
    <row r="79" spans="1:20" s="7" customFormat="1" ht="55.2" x14ac:dyDescent="0.3">
      <c r="A79" s="200" t="s">
        <v>462</v>
      </c>
      <c r="B79" s="127">
        <v>10</v>
      </c>
      <c r="C79" s="197" t="s">
        <v>424</v>
      </c>
      <c r="D79" s="156" t="s">
        <v>21</v>
      </c>
      <c r="E79" s="156" t="s">
        <v>455</v>
      </c>
      <c r="F79" s="160">
        <v>0</v>
      </c>
      <c r="G79" s="156"/>
      <c r="H79" s="160">
        <v>0</v>
      </c>
      <c r="I79" s="156"/>
      <c r="J79" s="160">
        <v>0</v>
      </c>
      <c r="K79" s="156"/>
      <c r="L79" s="160">
        <v>0</v>
      </c>
      <c r="M79" s="156"/>
      <c r="N79" s="160">
        <v>0</v>
      </c>
      <c r="O79" s="156"/>
      <c r="P79" s="160">
        <v>0</v>
      </c>
      <c r="Q79" s="192"/>
      <c r="R79" s="197" t="s">
        <v>211</v>
      </c>
      <c r="S79" s="102">
        <v>2</v>
      </c>
      <c r="T79" s="6"/>
    </row>
    <row r="80" spans="1:20" s="7" customFormat="1" ht="55.2" x14ac:dyDescent="0.3">
      <c r="A80" s="200" t="s">
        <v>463</v>
      </c>
      <c r="B80" s="127">
        <v>11</v>
      </c>
      <c r="C80" s="156" t="s">
        <v>425</v>
      </c>
      <c r="D80" s="156" t="s">
        <v>21</v>
      </c>
      <c r="E80" s="156" t="s">
        <v>455</v>
      </c>
      <c r="F80" s="160">
        <f>SUM(H80+J80+L80+N80+P80)</f>
        <v>0</v>
      </c>
      <c r="G80" s="156"/>
      <c r="H80" s="160">
        <v>0</v>
      </c>
      <c r="I80" s="156"/>
      <c r="J80" s="160">
        <v>0</v>
      </c>
      <c r="K80" s="156"/>
      <c r="L80" s="160">
        <v>0</v>
      </c>
      <c r="M80" s="156"/>
      <c r="N80" s="160">
        <v>0</v>
      </c>
      <c r="O80" s="156"/>
      <c r="P80" s="160">
        <v>0</v>
      </c>
      <c r="Q80" s="192"/>
      <c r="R80" s="203" t="s">
        <v>48</v>
      </c>
      <c r="S80" s="104">
        <v>8</v>
      </c>
      <c r="T80" s="6"/>
    </row>
    <row r="81" spans="1:20" s="7" customFormat="1" ht="55.2" x14ac:dyDescent="0.3">
      <c r="A81" s="200" t="s">
        <v>464</v>
      </c>
      <c r="B81" s="127">
        <v>12</v>
      </c>
      <c r="C81" s="197" t="s">
        <v>201</v>
      </c>
      <c r="D81" s="156" t="s">
        <v>21</v>
      </c>
      <c r="E81" s="156" t="s">
        <v>455</v>
      </c>
      <c r="F81" s="160">
        <v>7</v>
      </c>
      <c r="G81" s="156"/>
      <c r="H81" s="160">
        <v>0</v>
      </c>
      <c r="I81" s="156"/>
      <c r="J81" s="160">
        <v>0</v>
      </c>
      <c r="K81" s="156"/>
      <c r="L81" s="160">
        <v>7</v>
      </c>
      <c r="M81" s="156"/>
      <c r="N81" s="160">
        <v>0</v>
      </c>
      <c r="O81" s="156"/>
      <c r="P81" s="160">
        <v>0</v>
      </c>
      <c r="Q81" s="192"/>
      <c r="R81" s="197" t="s">
        <v>43</v>
      </c>
      <c r="S81" s="105" t="s">
        <v>66</v>
      </c>
      <c r="T81" s="6"/>
    </row>
    <row r="82" spans="1:20" s="7" customFormat="1" ht="51.75" customHeight="1" x14ac:dyDescent="0.3">
      <c r="A82" s="200" t="s">
        <v>465</v>
      </c>
      <c r="B82" s="127">
        <v>13</v>
      </c>
      <c r="C82" s="197" t="s">
        <v>202</v>
      </c>
      <c r="D82" s="156" t="s">
        <v>21</v>
      </c>
      <c r="E82" s="156" t="s">
        <v>455</v>
      </c>
      <c r="F82" s="160">
        <f t="shared" ref="F82:F89" si="8">H82+J82+L82+N82+P82</f>
        <v>1</v>
      </c>
      <c r="G82" s="156"/>
      <c r="H82" s="160">
        <v>0</v>
      </c>
      <c r="I82" s="156"/>
      <c r="J82" s="160">
        <v>0</v>
      </c>
      <c r="K82" s="156"/>
      <c r="L82" s="160">
        <v>0</v>
      </c>
      <c r="M82" s="156"/>
      <c r="N82" s="160">
        <v>0</v>
      </c>
      <c r="O82" s="156"/>
      <c r="P82" s="160">
        <v>1</v>
      </c>
      <c r="Q82" s="192"/>
      <c r="R82" s="197" t="s">
        <v>43</v>
      </c>
      <c r="S82" s="105" t="s">
        <v>60</v>
      </c>
      <c r="T82" s="6"/>
    </row>
    <row r="83" spans="1:20" s="7" customFormat="1" ht="110.4" x14ac:dyDescent="0.3">
      <c r="A83" s="200" t="s">
        <v>466</v>
      </c>
      <c r="B83" s="127">
        <v>14</v>
      </c>
      <c r="C83" s="197" t="s">
        <v>203</v>
      </c>
      <c r="D83" s="156" t="s">
        <v>21</v>
      </c>
      <c r="E83" s="156" t="s">
        <v>455</v>
      </c>
      <c r="F83" s="160">
        <v>0</v>
      </c>
      <c r="G83" s="156"/>
      <c r="H83" s="160">
        <v>0</v>
      </c>
      <c r="I83" s="156"/>
      <c r="J83" s="160">
        <v>0</v>
      </c>
      <c r="K83" s="156"/>
      <c r="L83" s="160">
        <v>0</v>
      </c>
      <c r="M83" s="156"/>
      <c r="N83" s="160">
        <v>0</v>
      </c>
      <c r="O83" s="156"/>
      <c r="P83" s="160">
        <v>0</v>
      </c>
      <c r="Q83" s="192"/>
      <c r="R83" s="197" t="s">
        <v>212</v>
      </c>
      <c r="S83" s="102">
        <v>3</v>
      </c>
      <c r="T83" s="6"/>
    </row>
    <row r="84" spans="1:20" s="7" customFormat="1" ht="103.5" customHeight="1" x14ac:dyDescent="0.3">
      <c r="A84" s="205" t="s">
        <v>467</v>
      </c>
      <c r="B84" s="127">
        <v>15</v>
      </c>
      <c r="C84" s="197" t="s">
        <v>204</v>
      </c>
      <c r="D84" s="156" t="s">
        <v>21</v>
      </c>
      <c r="E84" s="156" t="s">
        <v>455</v>
      </c>
      <c r="F84" s="160">
        <v>0</v>
      </c>
      <c r="G84" s="156"/>
      <c r="H84" s="160">
        <v>0</v>
      </c>
      <c r="I84" s="156"/>
      <c r="J84" s="160">
        <v>0</v>
      </c>
      <c r="K84" s="156"/>
      <c r="L84" s="160">
        <v>0</v>
      </c>
      <c r="M84" s="156"/>
      <c r="N84" s="160">
        <v>0</v>
      </c>
      <c r="O84" s="156"/>
      <c r="P84" s="160">
        <v>0</v>
      </c>
      <c r="Q84" s="192"/>
      <c r="R84" s="197" t="s">
        <v>213</v>
      </c>
      <c r="S84" s="102">
        <v>1</v>
      </c>
      <c r="T84" s="6"/>
    </row>
    <row r="85" spans="1:20" s="7" customFormat="1" ht="102.75" customHeight="1" x14ac:dyDescent="0.3">
      <c r="A85" s="200" t="s">
        <v>468</v>
      </c>
      <c r="B85" s="127">
        <v>16</v>
      </c>
      <c r="C85" s="204" t="s">
        <v>205</v>
      </c>
      <c r="D85" s="156" t="s">
        <v>21</v>
      </c>
      <c r="E85" s="156" t="s">
        <v>455</v>
      </c>
      <c r="F85" s="160">
        <v>5</v>
      </c>
      <c r="G85" s="156"/>
      <c r="H85" s="160">
        <v>0</v>
      </c>
      <c r="I85" s="156"/>
      <c r="J85" s="160">
        <v>0</v>
      </c>
      <c r="K85" s="156"/>
      <c r="L85" s="160">
        <v>5</v>
      </c>
      <c r="M85" s="156"/>
      <c r="N85" s="160">
        <v>0</v>
      </c>
      <c r="O85" s="156"/>
      <c r="P85" s="160">
        <v>0</v>
      </c>
      <c r="Q85" s="192"/>
      <c r="R85" s="197" t="s">
        <v>48</v>
      </c>
      <c r="S85" s="104">
        <v>3</v>
      </c>
      <c r="T85" s="6"/>
    </row>
    <row r="86" spans="1:20" s="7" customFormat="1" ht="82.5" customHeight="1" x14ac:dyDescent="0.3">
      <c r="A86" s="200" t="s">
        <v>469</v>
      </c>
      <c r="B86" s="127">
        <v>17</v>
      </c>
      <c r="C86" s="190" t="s">
        <v>268</v>
      </c>
      <c r="D86" s="156" t="s">
        <v>21</v>
      </c>
      <c r="E86" s="156" t="s">
        <v>455</v>
      </c>
      <c r="F86" s="160">
        <v>0</v>
      </c>
      <c r="G86" s="156"/>
      <c r="H86" s="160">
        <v>0</v>
      </c>
      <c r="I86" s="156"/>
      <c r="J86" s="160">
        <v>0</v>
      </c>
      <c r="K86" s="156"/>
      <c r="L86" s="160">
        <v>0</v>
      </c>
      <c r="M86" s="156"/>
      <c r="N86" s="160">
        <v>0</v>
      </c>
      <c r="O86" s="156"/>
      <c r="P86" s="160">
        <v>0</v>
      </c>
      <c r="Q86" s="192"/>
      <c r="R86" s="197" t="s">
        <v>48</v>
      </c>
      <c r="S86" s="102">
        <v>3</v>
      </c>
      <c r="T86" s="6"/>
    </row>
    <row r="87" spans="1:20" s="7" customFormat="1" ht="67.5" customHeight="1" x14ac:dyDescent="0.3">
      <c r="A87" s="367" t="s">
        <v>470</v>
      </c>
      <c r="B87" s="127">
        <v>18</v>
      </c>
      <c r="C87" s="191" t="s">
        <v>269</v>
      </c>
      <c r="D87" s="156" t="s">
        <v>21</v>
      </c>
      <c r="E87" s="156" t="s">
        <v>455</v>
      </c>
      <c r="F87" s="160">
        <v>0</v>
      </c>
      <c r="G87" s="156"/>
      <c r="H87" s="160">
        <v>0</v>
      </c>
      <c r="I87" s="156"/>
      <c r="J87" s="160">
        <v>0</v>
      </c>
      <c r="K87" s="156"/>
      <c r="L87" s="160">
        <v>0</v>
      </c>
      <c r="M87" s="156"/>
      <c r="N87" s="160">
        <v>0</v>
      </c>
      <c r="O87" s="156"/>
      <c r="P87" s="160">
        <v>0</v>
      </c>
      <c r="Q87" s="156"/>
      <c r="R87" s="191" t="s">
        <v>48</v>
      </c>
      <c r="S87" s="106">
        <v>10</v>
      </c>
      <c r="T87" s="6"/>
    </row>
    <row r="88" spans="1:20" s="7" customFormat="1" ht="77.55" customHeight="1" x14ac:dyDescent="0.3">
      <c r="A88" s="367"/>
      <c r="B88" s="127">
        <v>19</v>
      </c>
      <c r="C88" s="206" t="s">
        <v>206</v>
      </c>
      <c r="D88" s="156" t="s">
        <v>21</v>
      </c>
      <c r="E88" s="156" t="s">
        <v>455</v>
      </c>
      <c r="F88" s="160">
        <v>0</v>
      </c>
      <c r="G88" s="156"/>
      <c r="H88" s="160">
        <v>0</v>
      </c>
      <c r="I88" s="156"/>
      <c r="J88" s="160">
        <v>0</v>
      </c>
      <c r="K88" s="156"/>
      <c r="L88" s="160">
        <v>0</v>
      </c>
      <c r="M88" s="156"/>
      <c r="N88" s="160">
        <v>0</v>
      </c>
      <c r="O88" s="156"/>
      <c r="P88" s="160">
        <v>0</v>
      </c>
      <c r="Q88" s="192"/>
      <c r="R88" s="197" t="s">
        <v>43</v>
      </c>
      <c r="S88" s="107" t="s">
        <v>63</v>
      </c>
      <c r="T88" s="6"/>
    </row>
    <row r="89" spans="1:20" s="7" customFormat="1" ht="82.95" customHeight="1" x14ac:dyDescent="0.3">
      <c r="A89" s="200" t="s">
        <v>471</v>
      </c>
      <c r="B89" s="127">
        <v>20</v>
      </c>
      <c r="C89" s="206" t="s">
        <v>207</v>
      </c>
      <c r="D89" s="156" t="s">
        <v>21</v>
      </c>
      <c r="E89" s="156" t="s">
        <v>455</v>
      </c>
      <c r="F89" s="160">
        <f t="shared" si="8"/>
        <v>5</v>
      </c>
      <c r="G89" s="156"/>
      <c r="H89" s="160">
        <v>0</v>
      </c>
      <c r="I89" s="156"/>
      <c r="J89" s="160">
        <v>0</v>
      </c>
      <c r="K89" s="156"/>
      <c r="L89" s="160">
        <v>5</v>
      </c>
      <c r="M89" s="156"/>
      <c r="N89" s="160">
        <v>0</v>
      </c>
      <c r="O89" s="156"/>
      <c r="P89" s="160">
        <v>0</v>
      </c>
      <c r="Q89" s="192"/>
      <c r="R89" s="197" t="s">
        <v>48</v>
      </c>
      <c r="S89" s="102">
        <v>10</v>
      </c>
      <c r="T89" s="6"/>
    </row>
    <row r="90" spans="1:20" s="7" customFormat="1" ht="30.45" customHeight="1" x14ac:dyDescent="0.3">
      <c r="A90" s="162"/>
      <c r="B90" s="70"/>
      <c r="C90" s="158" t="s">
        <v>5</v>
      </c>
      <c r="D90" s="158"/>
      <c r="E90" s="158"/>
      <c r="F90" s="157">
        <f>SUM(F70:F89)</f>
        <v>30</v>
      </c>
      <c r="G90" s="158">
        <f t="shared" ref="G90:Q90" si="9">SUM(G70:G89)</f>
        <v>0</v>
      </c>
      <c r="H90" s="157">
        <f t="shared" si="9"/>
        <v>0</v>
      </c>
      <c r="I90" s="158">
        <f t="shared" si="9"/>
        <v>0</v>
      </c>
      <c r="J90" s="157">
        <f t="shared" si="9"/>
        <v>0</v>
      </c>
      <c r="K90" s="158">
        <f t="shared" si="9"/>
        <v>0</v>
      </c>
      <c r="L90" s="157">
        <f t="shared" si="9"/>
        <v>29</v>
      </c>
      <c r="M90" s="158">
        <f t="shared" si="9"/>
        <v>0</v>
      </c>
      <c r="N90" s="157">
        <f t="shared" si="9"/>
        <v>0</v>
      </c>
      <c r="O90" s="158">
        <f t="shared" si="9"/>
        <v>0</v>
      </c>
      <c r="P90" s="157">
        <f t="shared" si="9"/>
        <v>1</v>
      </c>
      <c r="Q90" s="158">
        <f t="shared" si="9"/>
        <v>0</v>
      </c>
      <c r="R90" s="158"/>
      <c r="S90" s="127"/>
      <c r="T90" s="6"/>
    </row>
    <row r="91" spans="1:20" s="39" customFormat="1" ht="28.5" customHeight="1" x14ac:dyDescent="0.3">
      <c r="A91" s="347" t="s">
        <v>386</v>
      </c>
      <c r="B91" s="348"/>
      <c r="C91" s="348"/>
      <c r="D91" s="348"/>
      <c r="E91" s="348"/>
      <c r="F91" s="348"/>
      <c r="G91" s="348"/>
      <c r="H91" s="348"/>
      <c r="I91" s="348"/>
      <c r="J91" s="348"/>
      <c r="K91" s="348"/>
      <c r="L91" s="348"/>
      <c r="M91" s="348"/>
      <c r="N91" s="348"/>
      <c r="O91" s="348"/>
      <c r="P91" s="348"/>
      <c r="Q91" s="348"/>
      <c r="R91" s="348"/>
      <c r="S91" s="349"/>
      <c r="T91" s="38"/>
    </row>
    <row r="92" spans="1:20" s="7" customFormat="1" ht="102.45" customHeight="1" x14ac:dyDescent="0.3">
      <c r="A92" s="207" t="s">
        <v>474</v>
      </c>
      <c r="B92" s="127" t="s">
        <v>62</v>
      </c>
      <c r="C92" s="156" t="s">
        <v>275</v>
      </c>
      <c r="D92" s="156" t="s">
        <v>21</v>
      </c>
      <c r="E92" s="156" t="s">
        <v>455</v>
      </c>
      <c r="F92" s="208">
        <v>5.0999999999999996</v>
      </c>
      <c r="G92" s="171"/>
      <c r="H92" s="208">
        <v>0</v>
      </c>
      <c r="I92" s="171"/>
      <c r="J92" s="208">
        <v>0</v>
      </c>
      <c r="K92" s="171"/>
      <c r="L92" s="208">
        <v>5.0999999999999996</v>
      </c>
      <c r="M92" s="171"/>
      <c r="N92" s="208">
        <v>0</v>
      </c>
      <c r="O92" s="171"/>
      <c r="P92" s="208">
        <v>0</v>
      </c>
      <c r="Q92" s="171"/>
      <c r="R92" s="156" t="s">
        <v>284</v>
      </c>
      <c r="S92" s="127">
        <v>30</v>
      </c>
      <c r="T92" s="6"/>
    </row>
    <row r="93" spans="1:20" s="7" customFormat="1" ht="94.5" customHeight="1" x14ac:dyDescent="0.3">
      <c r="A93" s="355" t="s">
        <v>475</v>
      </c>
      <c r="B93" s="127" t="s">
        <v>29</v>
      </c>
      <c r="C93" s="192" t="s">
        <v>277</v>
      </c>
      <c r="D93" s="156" t="s">
        <v>21</v>
      </c>
      <c r="E93" s="156" t="s">
        <v>442</v>
      </c>
      <c r="F93" s="208">
        <v>5.9</v>
      </c>
      <c r="G93" s="171"/>
      <c r="H93" s="208">
        <v>0</v>
      </c>
      <c r="I93" s="171"/>
      <c r="J93" s="208">
        <v>0</v>
      </c>
      <c r="K93" s="171"/>
      <c r="L93" s="208">
        <v>5.9</v>
      </c>
      <c r="M93" s="171"/>
      <c r="N93" s="208">
        <v>0</v>
      </c>
      <c r="O93" s="171"/>
      <c r="P93" s="208">
        <v>0</v>
      </c>
      <c r="Q93" s="171"/>
      <c r="R93" s="209" t="s">
        <v>43</v>
      </c>
      <c r="S93" s="127">
        <v>40</v>
      </c>
      <c r="T93" s="6"/>
    </row>
    <row r="94" spans="1:20" s="7" customFormat="1" ht="92.55" customHeight="1" x14ac:dyDescent="0.3">
      <c r="A94" s="353"/>
      <c r="B94" s="127" t="s">
        <v>63</v>
      </c>
      <c r="C94" s="192" t="s">
        <v>278</v>
      </c>
      <c r="D94" s="156" t="s">
        <v>21</v>
      </c>
      <c r="E94" s="156" t="s">
        <v>442</v>
      </c>
      <c r="F94" s="208">
        <v>150.5</v>
      </c>
      <c r="G94" s="171"/>
      <c r="H94" s="208">
        <v>0</v>
      </c>
      <c r="I94" s="171"/>
      <c r="J94" s="208">
        <v>0</v>
      </c>
      <c r="K94" s="171"/>
      <c r="L94" s="208">
        <v>150.5</v>
      </c>
      <c r="M94" s="171"/>
      <c r="N94" s="208">
        <v>0</v>
      </c>
      <c r="O94" s="171"/>
      <c r="P94" s="208">
        <v>0</v>
      </c>
      <c r="Q94" s="171"/>
      <c r="R94" s="209" t="s">
        <v>285</v>
      </c>
      <c r="S94" s="127">
        <v>650</v>
      </c>
      <c r="T94" s="6"/>
    </row>
    <row r="95" spans="1:20" s="7" customFormat="1" ht="99" customHeight="1" x14ac:dyDescent="0.3">
      <c r="A95" s="353"/>
      <c r="B95" s="127" t="s">
        <v>28</v>
      </c>
      <c r="C95" s="156" t="s">
        <v>279</v>
      </c>
      <c r="D95" s="156" t="s">
        <v>21</v>
      </c>
      <c r="E95" s="156" t="s">
        <v>442</v>
      </c>
      <c r="F95" s="208">
        <v>72.5</v>
      </c>
      <c r="G95" s="171"/>
      <c r="H95" s="208">
        <v>0</v>
      </c>
      <c r="I95" s="171"/>
      <c r="J95" s="208">
        <v>0</v>
      </c>
      <c r="K95" s="171"/>
      <c r="L95" s="208">
        <v>72.5</v>
      </c>
      <c r="M95" s="171"/>
      <c r="N95" s="208">
        <v>0</v>
      </c>
      <c r="O95" s="171"/>
      <c r="P95" s="208">
        <v>0</v>
      </c>
      <c r="Q95" s="171"/>
      <c r="R95" s="209" t="s">
        <v>43</v>
      </c>
      <c r="S95" s="127">
        <v>1</v>
      </c>
      <c r="T95" s="6"/>
    </row>
    <row r="96" spans="1:20" s="7" customFormat="1" ht="99" customHeight="1" x14ac:dyDescent="0.3">
      <c r="A96" s="353"/>
      <c r="B96" s="127" t="s">
        <v>55</v>
      </c>
      <c r="C96" s="156" t="s">
        <v>280</v>
      </c>
      <c r="D96" s="156" t="s">
        <v>21</v>
      </c>
      <c r="E96" s="156" t="s">
        <v>442</v>
      </c>
      <c r="F96" s="208">
        <v>5.5</v>
      </c>
      <c r="G96" s="171"/>
      <c r="H96" s="208">
        <v>0</v>
      </c>
      <c r="I96" s="171"/>
      <c r="J96" s="208">
        <v>0</v>
      </c>
      <c r="K96" s="171"/>
      <c r="L96" s="208">
        <v>5.5</v>
      </c>
      <c r="M96" s="171"/>
      <c r="N96" s="208">
        <v>0</v>
      </c>
      <c r="O96" s="171"/>
      <c r="P96" s="208">
        <v>0</v>
      </c>
      <c r="Q96" s="171"/>
      <c r="R96" s="209" t="s">
        <v>43</v>
      </c>
      <c r="S96" s="127">
        <v>240</v>
      </c>
      <c r="T96" s="6"/>
    </row>
    <row r="97" spans="1:20" s="7" customFormat="1" ht="96" customHeight="1" x14ac:dyDescent="0.3">
      <c r="A97" s="353"/>
      <c r="B97" s="127" t="s">
        <v>56</v>
      </c>
      <c r="C97" s="156" t="s">
        <v>281</v>
      </c>
      <c r="D97" s="156" t="s">
        <v>21</v>
      </c>
      <c r="E97" s="156" t="s">
        <v>442</v>
      </c>
      <c r="F97" s="208">
        <v>8</v>
      </c>
      <c r="G97" s="171"/>
      <c r="H97" s="208">
        <v>0</v>
      </c>
      <c r="I97" s="171"/>
      <c r="J97" s="208">
        <v>0</v>
      </c>
      <c r="K97" s="171"/>
      <c r="L97" s="208">
        <v>8</v>
      </c>
      <c r="M97" s="171"/>
      <c r="N97" s="208">
        <v>0</v>
      </c>
      <c r="O97" s="171"/>
      <c r="P97" s="208">
        <v>0</v>
      </c>
      <c r="Q97" s="171"/>
      <c r="R97" s="209" t="s">
        <v>43</v>
      </c>
      <c r="S97" s="127">
        <v>1</v>
      </c>
      <c r="T97" s="6"/>
    </row>
    <row r="98" spans="1:20" s="7" customFormat="1" ht="94.95" customHeight="1" x14ac:dyDescent="0.3">
      <c r="A98" s="353"/>
      <c r="B98" s="127" t="s">
        <v>57</v>
      </c>
      <c r="C98" s="192" t="s">
        <v>283</v>
      </c>
      <c r="D98" s="156" t="s">
        <v>21</v>
      </c>
      <c r="E98" s="156" t="s">
        <v>442</v>
      </c>
      <c r="F98" s="208">
        <v>36</v>
      </c>
      <c r="G98" s="171"/>
      <c r="H98" s="208">
        <v>0</v>
      </c>
      <c r="I98" s="171"/>
      <c r="J98" s="208">
        <v>0</v>
      </c>
      <c r="K98" s="171"/>
      <c r="L98" s="208">
        <v>36</v>
      </c>
      <c r="M98" s="171"/>
      <c r="N98" s="208">
        <v>0</v>
      </c>
      <c r="O98" s="171"/>
      <c r="P98" s="208">
        <v>0</v>
      </c>
      <c r="Q98" s="171"/>
      <c r="R98" s="209" t="s">
        <v>43</v>
      </c>
      <c r="S98" s="75">
        <v>80</v>
      </c>
      <c r="T98" s="6"/>
    </row>
    <row r="99" spans="1:20" s="7" customFormat="1" ht="90.45" customHeight="1" x14ac:dyDescent="0.3">
      <c r="A99" s="353"/>
      <c r="B99" s="127" t="s">
        <v>58</v>
      </c>
      <c r="C99" s="156" t="s">
        <v>276</v>
      </c>
      <c r="D99" s="156" t="s">
        <v>21</v>
      </c>
      <c r="E99" s="156" t="s">
        <v>472</v>
      </c>
      <c r="F99" s="208">
        <v>4.8</v>
      </c>
      <c r="G99" s="171"/>
      <c r="H99" s="208">
        <v>0</v>
      </c>
      <c r="I99" s="171"/>
      <c r="J99" s="208">
        <v>0</v>
      </c>
      <c r="K99" s="171"/>
      <c r="L99" s="208">
        <v>4.8</v>
      </c>
      <c r="M99" s="171"/>
      <c r="N99" s="208">
        <v>0</v>
      </c>
      <c r="O99" s="171"/>
      <c r="P99" s="208">
        <v>0</v>
      </c>
      <c r="Q99" s="171"/>
      <c r="R99" s="156" t="s">
        <v>286</v>
      </c>
      <c r="S99" s="127">
        <v>1</v>
      </c>
      <c r="T99" s="6"/>
    </row>
    <row r="100" spans="1:20" s="7" customFormat="1" ht="93.6" x14ac:dyDescent="0.3">
      <c r="A100" s="353"/>
      <c r="B100" s="127" t="s">
        <v>59</v>
      </c>
      <c r="C100" s="192" t="s">
        <v>277</v>
      </c>
      <c r="D100" s="156" t="s">
        <v>21</v>
      </c>
      <c r="E100" s="156" t="s">
        <v>444</v>
      </c>
      <c r="F100" s="208">
        <v>8.5</v>
      </c>
      <c r="G100" s="171"/>
      <c r="H100" s="208">
        <v>0</v>
      </c>
      <c r="I100" s="171"/>
      <c r="J100" s="208">
        <v>0</v>
      </c>
      <c r="K100" s="171"/>
      <c r="L100" s="208">
        <v>8.5</v>
      </c>
      <c r="M100" s="171"/>
      <c r="N100" s="208">
        <v>0</v>
      </c>
      <c r="O100" s="171"/>
      <c r="P100" s="208">
        <v>0</v>
      </c>
      <c r="Q100" s="171"/>
      <c r="R100" s="209" t="s">
        <v>43</v>
      </c>
      <c r="S100" s="127">
        <v>14</v>
      </c>
      <c r="T100" s="6"/>
    </row>
    <row r="101" spans="1:20" s="7" customFormat="1" ht="93.6" x14ac:dyDescent="0.3">
      <c r="A101" s="353"/>
      <c r="B101" s="127" t="s">
        <v>60</v>
      </c>
      <c r="C101" s="156" t="s">
        <v>287</v>
      </c>
      <c r="D101" s="156" t="s">
        <v>21</v>
      </c>
      <c r="E101" s="156" t="s">
        <v>444</v>
      </c>
      <c r="F101" s="208">
        <v>200</v>
      </c>
      <c r="G101" s="171">
        <v>166.52500000000001</v>
      </c>
      <c r="H101" s="208">
        <v>0</v>
      </c>
      <c r="I101" s="171"/>
      <c r="J101" s="208">
        <v>0</v>
      </c>
      <c r="K101" s="171"/>
      <c r="L101" s="208">
        <v>200</v>
      </c>
      <c r="M101" s="171">
        <v>166.52500000000001</v>
      </c>
      <c r="N101" s="208">
        <v>0</v>
      </c>
      <c r="O101" s="171"/>
      <c r="P101" s="208">
        <v>0</v>
      </c>
      <c r="Q101" s="171"/>
      <c r="R101" s="209" t="s">
        <v>43</v>
      </c>
      <c r="S101" s="127" t="s">
        <v>291</v>
      </c>
      <c r="T101" s="6"/>
    </row>
    <row r="102" spans="1:20" s="7" customFormat="1" ht="93.6" x14ac:dyDescent="0.3">
      <c r="A102" s="353"/>
      <c r="B102" s="127" t="s">
        <v>61</v>
      </c>
      <c r="C102" s="156" t="s">
        <v>292</v>
      </c>
      <c r="D102" s="156" t="s">
        <v>21</v>
      </c>
      <c r="E102" s="156" t="s">
        <v>444</v>
      </c>
      <c r="F102" s="208">
        <v>72</v>
      </c>
      <c r="G102" s="171">
        <v>68.510000000000005</v>
      </c>
      <c r="H102" s="208">
        <v>0</v>
      </c>
      <c r="I102" s="171"/>
      <c r="J102" s="208">
        <v>0</v>
      </c>
      <c r="K102" s="171"/>
      <c r="L102" s="208">
        <v>72</v>
      </c>
      <c r="M102" s="171">
        <v>68.510000000000005</v>
      </c>
      <c r="N102" s="208">
        <v>0</v>
      </c>
      <c r="O102" s="171"/>
      <c r="P102" s="208">
        <v>0</v>
      </c>
      <c r="Q102" s="171"/>
      <c r="R102" s="209" t="s">
        <v>43</v>
      </c>
      <c r="S102" s="127">
        <v>5</v>
      </c>
      <c r="T102" s="6"/>
    </row>
    <row r="103" spans="1:20" s="7" customFormat="1" ht="93.6" x14ac:dyDescent="0.3">
      <c r="A103" s="353"/>
      <c r="B103" s="127" t="s">
        <v>64</v>
      </c>
      <c r="C103" s="156" t="s">
        <v>282</v>
      </c>
      <c r="D103" s="156" t="s">
        <v>21</v>
      </c>
      <c r="E103" s="156" t="s">
        <v>443</v>
      </c>
      <c r="F103" s="208">
        <v>8.6999999999999993</v>
      </c>
      <c r="G103" s="171"/>
      <c r="H103" s="208">
        <v>0</v>
      </c>
      <c r="I103" s="171"/>
      <c r="J103" s="208">
        <v>0</v>
      </c>
      <c r="K103" s="171"/>
      <c r="L103" s="208">
        <v>8.6999999999999993</v>
      </c>
      <c r="M103" s="171"/>
      <c r="N103" s="208">
        <v>0</v>
      </c>
      <c r="O103" s="171"/>
      <c r="P103" s="208">
        <v>0</v>
      </c>
      <c r="Q103" s="171"/>
      <c r="R103" s="209" t="s">
        <v>43</v>
      </c>
      <c r="S103" s="108">
        <v>1</v>
      </c>
      <c r="T103" s="6"/>
    </row>
    <row r="104" spans="1:20" s="7" customFormat="1" ht="93.6" x14ac:dyDescent="0.3">
      <c r="A104" s="353"/>
      <c r="B104" s="127" t="s">
        <v>65</v>
      </c>
      <c r="C104" s="156" t="s">
        <v>288</v>
      </c>
      <c r="D104" s="156" t="s">
        <v>21</v>
      </c>
      <c r="E104" s="156" t="s">
        <v>444</v>
      </c>
      <c r="F104" s="208">
        <v>5</v>
      </c>
      <c r="G104" s="171"/>
      <c r="H104" s="208">
        <v>0</v>
      </c>
      <c r="I104" s="171"/>
      <c r="J104" s="208">
        <v>0</v>
      </c>
      <c r="K104" s="171"/>
      <c r="L104" s="208">
        <v>5</v>
      </c>
      <c r="M104" s="171"/>
      <c r="N104" s="208">
        <v>0</v>
      </c>
      <c r="O104" s="171"/>
      <c r="P104" s="208">
        <v>0</v>
      </c>
      <c r="Q104" s="171"/>
      <c r="R104" s="209" t="s">
        <v>43</v>
      </c>
      <c r="S104" s="108">
        <v>1</v>
      </c>
      <c r="T104" s="6"/>
    </row>
    <row r="105" spans="1:20" s="7" customFormat="1" ht="100.5" customHeight="1" x14ac:dyDescent="0.3">
      <c r="A105" s="353"/>
      <c r="B105" s="127" t="s">
        <v>66</v>
      </c>
      <c r="C105" s="156" t="s">
        <v>289</v>
      </c>
      <c r="D105" s="156" t="s">
        <v>21</v>
      </c>
      <c r="E105" s="156" t="s">
        <v>443</v>
      </c>
      <c r="F105" s="208">
        <v>5</v>
      </c>
      <c r="G105" s="171"/>
      <c r="H105" s="208">
        <v>0</v>
      </c>
      <c r="I105" s="171"/>
      <c r="J105" s="208">
        <v>0</v>
      </c>
      <c r="K105" s="171"/>
      <c r="L105" s="208">
        <v>5</v>
      </c>
      <c r="M105" s="171"/>
      <c r="N105" s="208">
        <v>0</v>
      </c>
      <c r="O105" s="171"/>
      <c r="P105" s="208">
        <v>0</v>
      </c>
      <c r="Q105" s="171"/>
      <c r="R105" s="209" t="s">
        <v>290</v>
      </c>
      <c r="S105" s="108">
        <v>1</v>
      </c>
      <c r="T105" s="6"/>
    </row>
    <row r="106" spans="1:20" s="7" customFormat="1" ht="93.6" x14ac:dyDescent="0.3">
      <c r="A106" s="353"/>
      <c r="B106" s="127" t="s">
        <v>67</v>
      </c>
      <c r="C106" s="156" t="s">
        <v>293</v>
      </c>
      <c r="D106" s="156" t="s">
        <v>21</v>
      </c>
      <c r="E106" s="156" t="s">
        <v>444</v>
      </c>
      <c r="F106" s="208">
        <v>825.8</v>
      </c>
      <c r="G106" s="171">
        <v>825.8</v>
      </c>
      <c r="H106" s="208">
        <v>0</v>
      </c>
      <c r="I106" s="171"/>
      <c r="J106" s="208">
        <v>0</v>
      </c>
      <c r="K106" s="171"/>
      <c r="L106" s="208">
        <v>825.8</v>
      </c>
      <c r="M106" s="171">
        <v>825.8</v>
      </c>
      <c r="N106" s="208">
        <v>0</v>
      </c>
      <c r="O106" s="171"/>
      <c r="P106" s="208">
        <v>0</v>
      </c>
      <c r="Q106" s="171"/>
      <c r="R106" s="210" t="s">
        <v>43</v>
      </c>
      <c r="S106" s="127">
        <v>11</v>
      </c>
      <c r="T106" s="6"/>
    </row>
    <row r="107" spans="1:20" s="7" customFormat="1" ht="93.6" x14ac:dyDescent="0.3">
      <c r="A107" s="353"/>
      <c r="B107" s="127" t="s">
        <v>68</v>
      </c>
      <c r="C107" s="156" t="s">
        <v>294</v>
      </c>
      <c r="D107" s="156" t="s">
        <v>21</v>
      </c>
      <c r="E107" s="156" t="s">
        <v>444</v>
      </c>
      <c r="F107" s="208">
        <v>106.6</v>
      </c>
      <c r="G107" s="171">
        <v>88.71</v>
      </c>
      <c r="H107" s="208">
        <v>0</v>
      </c>
      <c r="I107" s="171"/>
      <c r="J107" s="208">
        <v>0</v>
      </c>
      <c r="K107" s="171"/>
      <c r="L107" s="208">
        <v>106.6</v>
      </c>
      <c r="M107" s="171">
        <v>88.71</v>
      </c>
      <c r="N107" s="208">
        <v>0</v>
      </c>
      <c r="O107" s="171"/>
      <c r="P107" s="208">
        <v>0</v>
      </c>
      <c r="Q107" s="171"/>
      <c r="R107" s="210"/>
      <c r="S107" s="127"/>
      <c r="T107" s="6"/>
    </row>
    <row r="108" spans="1:20" s="7" customFormat="1" ht="93.6" x14ac:dyDescent="0.3">
      <c r="A108" s="353"/>
      <c r="B108" s="127" t="s">
        <v>81</v>
      </c>
      <c r="C108" s="156" t="s">
        <v>295</v>
      </c>
      <c r="D108" s="156" t="s">
        <v>21</v>
      </c>
      <c r="E108" s="156" t="s">
        <v>444</v>
      </c>
      <c r="F108" s="208">
        <v>95.5</v>
      </c>
      <c r="G108" s="171">
        <v>54.588000000000001</v>
      </c>
      <c r="H108" s="208">
        <v>0</v>
      </c>
      <c r="I108" s="171"/>
      <c r="J108" s="208">
        <v>0</v>
      </c>
      <c r="K108" s="171"/>
      <c r="L108" s="208">
        <v>95.5</v>
      </c>
      <c r="M108" s="171">
        <v>54.588000000000001</v>
      </c>
      <c r="N108" s="208">
        <v>0</v>
      </c>
      <c r="O108" s="171"/>
      <c r="P108" s="208">
        <v>0</v>
      </c>
      <c r="Q108" s="171"/>
      <c r="R108" s="210"/>
      <c r="S108" s="127"/>
      <c r="T108" s="6"/>
    </row>
    <row r="109" spans="1:20" s="7" customFormat="1" ht="93.6" x14ac:dyDescent="0.3">
      <c r="A109" s="353"/>
      <c r="B109" s="127" t="s">
        <v>82</v>
      </c>
      <c r="C109" s="156" t="s">
        <v>296</v>
      </c>
      <c r="D109" s="156" t="s">
        <v>21</v>
      </c>
      <c r="E109" s="156" t="s">
        <v>444</v>
      </c>
      <c r="F109" s="208">
        <v>50</v>
      </c>
      <c r="G109" s="171">
        <v>50</v>
      </c>
      <c r="H109" s="208">
        <v>0</v>
      </c>
      <c r="I109" s="171"/>
      <c r="J109" s="208">
        <v>0</v>
      </c>
      <c r="K109" s="171"/>
      <c r="L109" s="208">
        <v>50</v>
      </c>
      <c r="M109" s="171">
        <v>50</v>
      </c>
      <c r="N109" s="208">
        <v>0</v>
      </c>
      <c r="O109" s="171"/>
      <c r="P109" s="208">
        <v>0</v>
      </c>
      <c r="Q109" s="171"/>
      <c r="R109" s="210"/>
      <c r="S109" s="127"/>
      <c r="T109" s="6"/>
    </row>
    <row r="110" spans="1:20" s="7" customFormat="1" ht="93.6" x14ac:dyDescent="0.3">
      <c r="A110" s="354"/>
      <c r="B110" s="127" t="s">
        <v>83</v>
      </c>
      <c r="C110" s="156" t="s">
        <v>297</v>
      </c>
      <c r="D110" s="156" t="s">
        <v>21</v>
      </c>
      <c r="E110" s="156" t="s">
        <v>473</v>
      </c>
      <c r="F110" s="208">
        <v>847.2</v>
      </c>
      <c r="G110" s="171">
        <v>363.12400000000002</v>
      </c>
      <c r="H110" s="208">
        <v>0</v>
      </c>
      <c r="I110" s="171"/>
      <c r="J110" s="208">
        <v>0</v>
      </c>
      <c r="K110" s="171"/>
      <c r="L110" s="208">
        <v>847.2</v>
      </c>
      <c r="M110" s="171">
        <v>363.12400000000002</v>
      </c>
      <c r="N110" s="208">
        <v>0</v>
      </c>
      <c r="O110" s="171"/>
      <c r="P110" s="208">
        <v>0</v>
      </c>
      <c r="Q110" s="171"/>
      <c r="R110" s="210" t="s">
        <v>225</v>
      </c>
      <c r="S110" s="127" t="s">
        <v>298</v>
      </c>
      <c r="T110" s="6"/>
    </row>
    <row r="111" spans="1:20" s="7" customFormat="1" ht="109.2" x14ac:dyDescent="0.3">
      <c r="A111" s="156" t="s">
        <v>507</v>
      </c>
      <c r="B111" s="127" t="s">
        <v>495</v>
      </c>
      <c r="C111" s="156" t="s">
        <v>506</v>
      </c>
      <c r="D111" s="156" t="s">
        <v>21</v>
      </c>
      <c r="E111" s="156" t="s">
        <v>473</v>
      </c>
      <c r="F111" s="208">
        <v>100</v>
      </c>
      <c r="G111" s="171">
        <v>100</v>
      </c>
      <c r="H111" s="208"/>
      <c r="I111" s="171"/>
      <c r="J111" s="208"/>
      <c r="K111" s="171"/>
      <c r="L111" s="208">
        <v>100</v>
      </c>
      <c r="M111" s="171">
        <v>100</v>
      </c>
      <c r="N111" s="208"/>
      <c r="O111" s="171"/>
      <c r="P111" s="208"/>
      <c r="Q111" s="171"/>
      <c r="R111" s="210" t="s">
        <v>494</v>
      </c>
      <c r="S111" s="127">
        <v>5</v>
      </c>
      <c r="T111" s="6"/>
    </row>
    <row r="112" spans="1:20" s="7" customFormat="1" ht="93.6" x14ac:dyDescent="0.3">
      <c r="A112" s="297" t="s">
        <v>514</v>
      </c>
      <c r="B112" s="298">
        <v>21</v>
      </c>
      <c r="C112" s="297" t="s">
        <v>515</v>
      </c>
      <c r="D112" s="156" t="s">
        <v>21</v>
      </c>
      <c r="E112" s="156" t="s">
        <v>443</v>
      </c>
      <c r="F112" s="208">
        <v>300</v>
      </c>
      <c r="G112" s="171">
        <v>265.29700000000003</v>
      </c>
      <c r="H112" s="208"/>
      <c r="I112" s="171"/>
      <c r="J112" s="208"/>
      <c r="K112" s="171"/>
      <c r="L112" s="208">
        <v>300</v>
      </c>
      <c r="M112" s="171">
        <v>265.29700000000003</v>
      </c>
      <c r="N112" s="208"/>
      <c r="O112" s="171"/>
      <c r="P112" s="208"/>
      <c r="Q112" s="171"/>
      <c r="R112" s="283" t="s">
        <v>153</v>
      </c>
      <c r="S112" s="283">
        <v>2</v>
      </c>
      <c r="T112" s="6"/>
    </row>
    <row r="113" spans="1:20" s="7" customFormat="1" ht="93.6" x14ac:dyDescent="0.3">
      <c r="A113" s="297" t="s">
        <v>507</v>
      </c>
      <c r="B113" s="298">
        <v>22</v>
      </c>
      <c r="C113" s="305" t="s">
        <v>532</v>
      </c>
      <c r="D113" s="156" t="s">
        <v>21</v>
      </c>
      <c r="E113" s="289" t="s">
        <v>443</v>
      </c>
      <c r="F113" s="208">
        <v>210.15</v>
      </c>
      <c r="G113" s="171">
        <v>210.15</v>
      </c>
      <c r="H113" s="208"/>
      <c r="I113" s="171"/>
      <c r="J113" s="208"/>
      <c r="K113" s="171"/>
      <c r="L113" s="208">
        <v>210.15</v>
      </c>
      <c r="M113" s="171">
        <v>210.15</v>
      </c>
      <c r="N113" s="208"/>
      <c r="O113" s="171"/>
      <c r="P113" s="208"/>
      <c r="Q113" s="171"/>
      <c r="R113" s="283" t="s">
        <v>153</v>
      </c>
      <c r="S113" s="283">
        <v>21</v>
      </c>
      <c r="T113" s="6"/>
    </row>
    <row r="114" spans="1:20" s="7" customFormat="1" ht="36" customHeight="1" x14ac:dyDescent="0.3">
      <c r="A114" s="162"/>
      <c r="B114" s="70"/>
      <c r="C114" s="158" t="s">
        <v>5</v>
      </c>
      <c r="D114" s="158"/>
      <c r="E114" s="158"/>
      <c r="F114" s="157">
        <f>SUM(F92:F113)</f>
        <v>3122.75</v>
      </c>
      <c r="G114" s="158">
        <f>SUM(G92:G113)</f>
        <v>2192.7040000000002</v>
      </c>
      <c r="H114" s="157">
        <f>SUM(H92:H111)</f>
        <v>0</v>
      </c>
      <c r="I114" s="158">
        <f>SUM(I92:I111)</f>
        <v>0</v>
      </c>
      <c r="J114" s="157">
        <f>SUM(J92:J111)</f>
        <v>0</v>
      </c>
      <c r="K114" s="158">
        <f>SUM(K92:K111)</f>
        <v>0</v>
      </c>
      <c r="L114" s="157">
        <f>SUM(L92:L113)</f>
        <v>3122.75</v>
      </c>
      <c r="M114" s="158">
        <f>SUM(M92:M113)</f>
        <v>2192.7040000000002</v>
      </c>
      <c r="N114" s="157">
        <f>SUM(N92:N111)</f>
        <v>0</v>
      </c>
      <c r="O114" s="158">
        <f>SUM(O92:O111)</f>
        <v>0</v>
      </c>
      <c r="P114" s="157">
        <f>SUM(P92:P111)</f>
        <v>0</v>
      </c>
      <c r="Q114" s="158">
        <f>SUM(Q92:Q111)</f>
        <v>0</v>
      </c>
      <c r="R114" s="158"/>
      <c r="S114" s="127"/>
      <c r="T114" s="6"/>
    </row>
    <row r="115" spans="1:20" s="41" customFormat="1" ht="23.25" customHeight="1" x14ac:dyDescent="0.3">
      <c r="A115" s="347" t="s">
        <v>389</v>
      </c>
      <c r="B115" s="348"/>
      <c r="C115" s="348"/>
      <c r="D115" s="348"/>
      <c r="E115" s="348"/>
      <c r="F115" s="348"/>
      <c r="G115" s="348"/>
      <c r="H115" s="348"/>
      <c r="I115" s="348"/>
      <c r="J115" s="348"/>
      <c r="K115" s="348"/>
      <c r="L115" s="348"/>
      <c r="M115" s="348"/>
      <c r="N115" s="348"/>
      <c r="O115" s="348"/>
      <c r="P115" s="348"/>
      <c r="Q115" s="348"/>
      <c r="R115" s="348"/>
      <c r="S115" s="349"/>
      <c r="T115" s="40"/>
    </row>
    <row r="116" spans="1:20" s="7" customFormat="1" ht="46.8" x14ac:dyDescent="0.3">
      <c r="A116" s="383" t="s">
        <v>476</v>
      </c>
      <c r="B116" s="127">
        <v>1</v>
      </c>
      <c r="C116" s="156" t="s">
        <v>50</v>
      </c>
      <c r="D116" s="156" t="s">
        <v>21</v>
      </c>
      <c r="E116" s="156" t="s">
        <v>455</v>
      </c>
      <c r="F116" s="160">
        <v>0</v>
      </c>
      <c r="G116" s="156"/>
      <c r="H116" s="160">
        <v>0</v>
      </c>
      <c r="I116" s="156"/>
      <c r="J116" s="160">
        <v>0</v>
      </c>
      <c r="K116" s="156"/>
      <c r="L116" s="160">
        <v>0</v>
      </c>
      <c r="M116" s="156"/>
      <c r="N116" s="160">
        <v>0</v>
      </c>
      <c r="O116" s="156"/>
      <c r="P116" s="160">
        <v>0</v>
      </c>
      <c r="Q116" s="156"/>
      <c r="R116" s="156" t="s">
        <v>51</v>
      </c>
      <c r="S116" s="127">
        <v>40</v>
      </c>
      <c r="T116" s="6"/>
    </row>
    <row r="117" spans="1:20" s="7" customFormat="1" ht="46.8" x14ac:dyDescent="0.3">
      <c r="A117" s="384"/>
      <c r="B117" s="127">
        <v>2</v>
      </c>
      <c r="C117" s="211" t="s">
        <v>220</v>
      </c>
      <c r="D117" s="156" t="s">
        <v>21</v>
      </c>
      <c r="E117" s="156" t="s">
        <v>455</v>
      </c>
      <c r="F117" s="160">
        <v>0</v>
      </c>
      <c r="G117" s="156"/>
      <c r="H117" s="160">
        <v>0</v>
      </c>
      <c r="I117" s="156"/>
      <c r="J117" s="160">
        <v>0</v>
      </c>
      <c r="K117" s="156"/>
      <c r="L117" s="160">
        <v>0</v>
      </c>
      <c r="M117" s="156"/>
      <c r="N117" s="160">
        <v>0</v>
      </c>
      <c r="O117" s="156"/>
      <c r="P117" s="160">
        <v>0</v>
      </c>
      <c r="Q117" s="156"/>
      <c r="R117" s="156" t="s">
        <v>274</v>
      </c>
      <c r="S117" s="127">
        <v>500</v>
      </c>
      <c r="T117" s="6"/>
    </row>
    <row r="118" spans="1:20" s="7" customFormat="1" ht="21" customHeight="1" x14ac:dyDescent="0.3">
      <c r="A118" s="162"/>
      <c r="B118" s="70"/>
      <c r="C118" s="158" t="s">
        <v>5</v>
      </c>
      <c r="D118" s="158"/>
      <c r="E118" s="158"/>
      <c r="F118" s="157">
        <f t="shared" ref="F118:Q118" si="10">SUM(F116:F117)</f>
        <v>0</v>
      </c>
      <c r="G118" s="158">
        <f t="shared" si="10"/>
        <v>0</v>
      </c>
      <c r="H118" s="157">
        <f t="shared" si="10"/>
        <v>0</v>
      </c>
      <c r="I118" s="158">
        <f t="shared" si="10"/>
        <v>0</v>
      </c>
      <c r="J118" s="157">
        <f t="shared" si="10"/>
        <v>0</v>
      </c>
      <c r="K118" s="158">
        <f t="shared" si="10"/>
        <v>0</v>
      </c>
      <c r="L118" s="157">
        <f t="shared" si="10"/>
        <v>0</v>
      </c>
      <c r="M118" s="158">
        <f t="shared" si="10"/>
        <v>0</v>
      </c>
      <c r="N118" s="157">
        <f t="shared" si="10"/>
        <v>0</v>
      </c>
      <c r="O118" s="158">
        <f t="shared" si="10"/>
        <v>0</v>
      </c>
      <c r="P118" s="157">
        <f t="shared" si="10"/>
        <v>0</v>
      </c>
      <c r="Q118" s="158">
        <f t="shared" si="10"/>
        <v>0</v>
      </c>
      <c r="R118" s="158"/>
      <c r="S118" s="127"/>
      <c r="T118" s="6"/>
    </row>
    <row r="119" spans="1:20" s="39" customFormat="1" ht="26.25" customHeight="1" x14ac:dyDescent="0.3">
      <c r="A119" s="347" t="s">
        <v>393</v>
      </c>
      <c r="B119" s="348"/>
      <c r="C119" s="348"/>
      <c r="D119" s="348"/>
      <c r="E119" s="348"/>
      <c r="F119" s="348"/>
      <c r="G119" s="348"/>
      <c r="H119" s="348"/>
      <c r="I119" s="348"/>
      <c r="J119" s="348"/>
      <c r="K119" s="348"/>
      <c r="L119" s="348"/>
      <c r="M119" s="348"/>
      <c r="N119" s="348"/>
      <c r="O119" s="348"/>
      <c r="P119" s="348"/>
      <c r="Q119" s="348"/>
      <c r="R119" s="348"/>
      <c r="S119" s="349"/>
      <c r="T119" s="38"/>
    </row>
    <row r="120" spans="1:20" s="7" customFormat="1" ht="60.75" customHeight="1" x14ac:dyDescent="0.3">
      <c r="A120" s="355" t="s">
        <v>478</v>
      </c>
      <c r="B120" s="127">
        <v>1</v>
      </c>
      <c r="C120" s="156" t="s">
        <v>214</v>
      </c>
      <c r="D120" s="156" t="s">
        <v>21</v>
      </c>
      <c r="E120" s="156" t="s">
        <v>477</v>
      </c>
      <c r="F120" s="160">
        <v>200</v>
      </c>
      <c r="G120" s="212"/>
      <c r="H120" s="160">
        <v>0</v>
      </c>
      <c r="I120" s="156"/>
      <c r="J120" s="160">
        <v>0</v>
      </c>
      <c r="K120" s="156"/>
      <c r="L120" s="160">
        <v>200</v>
      </c>
      <c r="M120" s="212"/>
      <c r="N120" s="160">
        <v>0</v>
      </c>
      <c r="O120" s="156"/>
      <c r="P120" s="160">
        <v>0</v>
      </c>
      <c r="Q120" s="156"/>
      <c r="R120" s="212" t="s">
        <v>221</v>
      </c>
      <c r="S120" s="109">
        <v>10</v>
      </c>
      <c r="T120" s="6"/>
    </row>
    <row r="121" spans="1:20" s="7" customFormat="1" ht="46.8" x14ac:dyDescent="0.3">
      <c r="A121" s="353"/>
      <c r="B121" s="127">
        <v>2</v>
      </c>
      <c r="C121" s="156" t="s">
        <v>228</v>
      </c>
      <c r="D121" s="156" t="s">
        <v>21</v>
      </c>
      <c r="E121" s="156" t="s">
        <v>477</v>
      </c>
      <c r="F121" s="160">
        <v>150</v>
      </c>
      <c r="G121" s="304">
        <v>41.8</v>
      </c>
      <c r="H121" s="160">
        <v>0</v>
      </c>
      <c r="I121" s="156"/>
      <c r="J121" s="160">
        <v>0</v>
      </c>
      <c r="K121" s="156"/>
      <c r="L121" s="160">
        <v>150</v>
      </c>
      <c r="M121" s="212">
        <v>41.8</v>
      </c>
      <c r="N121" s="160">
        <v>0</v>
      </c>
      <c r="O121" s="156"/>
      <c r="P121" s="160">
        <v>0</v>
      </c>
      <c r="Q121" s="156"/>
      <c r="R121" s="212" t="s">
        <v>222</v>
      </c>
      <c r="S121" s="109">
        <v>10</v>
      </c>
      <c r="T121" s="6"/>
    </row>
    <row r="122" spans="1:20" s="7" customFormat="1" ht="49.5" customHeight="1" x14ac:dyDescent="0.3">
      <c r="A122" s="353"/>
      <c r="B122" s="127">
        <v>3</v>
      </c>
      <c r="C122" s="156" t="s">
        <v>272</v>
      </c>
      <c r="D122" s="156" t="s">
        <v>21</v>
      </c>
      <c r="E122" s="156" t="s">
        <v>477</v>
      </c>
      <c r="F122" s="160">
        <v>10</v>
      </c>
      <c r="G122" s="212">
        <v>14.6</v>
      </c>
      <c r="H122" s="160">
        <v>0</v>
      </c>
      <c r="I122" s="156"/>
      <c r="J122" s="160">
        <v>0</v>
      </c>
      <c r="K122" s="156"/>
      <c r="L122" s="160">
        <v>10</v>
      </c>
      <c r="M122" s="212"/>
      <c r="N122" s="160">
        <v>0</v>
      </c>
      <c r="O122" s="156"/>
      <c r="P122" s="160">
        <v>0</v>
      </c>
      <c r="Q122" s="156">
        <v>14.6</v>
      </c>
      <c r="R122" s="212" t="s">
        <v>222</v>
      </c>
      <c r="S122" s="109">
        <v>5</v>
      </c>
      <c r="T122" s="6"/>
    </row>
    <row r="123" spans="1:20" s="7" customFormat="1" ht="55.5" customHeight="1" x14ac:dyDescent="0.3">
      <c r="A123" s="353"/>
      <c r="B123" s="127">
        <v>4</v>
      </c>
      <c r="C123" s="156" t="s">
        <v>215</v>
      </c>
      <c r="D123" s="156" t="s">
        <v>21</v>
      </c>
      <c r="E123" s="156" t="s">
        <v>477</v>
      </c>
      <c r="F123" s="160">
        <v>200</v>
      </c>
      <c r="G123" s="212">
        <v>109.345</v>
      </c>
      <c r="H123" s="160">
        <v>0</v>
      </c>
      <c r="I123" s="156"/>
      <c r="J123" s="160">
        <v>0</v>
      </c>
      <c r="K123" s="156"/>
      <c r="L123" s="160">
        <v>200</v>
      </c>
      <c r="M123" s="212">
        <v>99</v>
      </c>
      <c r="N123" s="160">
        <v>0</v>
      </c>
      <c r="O123" s="156"/>
      <c r="P123" s="160">
        <v>0</v>
      </c>
      <c r="Q123" s="156">
        <v>10.345000000000001</v>
      </c>
      <c r="R123" s="212" t="s">
        <v>223</v>
      </c>
      <c r="S123" s="109">
        <v>20</v>
      </c>
      <c r="T123" s="6"/>
    </row>
    <row r="124" spans="1:20" s="7" customFormat="1" ht="31.2" x14ac:dyDescent="0.3">
      <c r="A124" s="353"/>
      <c r="B124" s="127">
        <v>5</v>
      </c>
      <c r="C124" s="156" t="s">
        <v>216</v>
      </c>
      <c r="D124" s="156" t="s">
        <v>21</v>
      </c>
      <c r="E124" s="156" t="s">
        <v>477</v>
      </c>
      <c r="F124" s="160">
        <v>30</v>
      </c>
      <c r="G124" s="212"/>
      <c r="H124" s="160">
        <v>0</v>
      </c>
      <c r="I124" s="156"/>
      <c r="J124" s="160">
        <v>0</v>
      </c>
      <c r="K124" s="156"/>
      <c r="L124" s="160">
        <v>30</v>
      </c>
      <c r="M124" s="212"/>
      <c r="N124" s="160">
        <v>0</v>
      </c>
      <c r="O124" s="156"/>
      <c r="P124" s="160">
        <v>0</v>
      </c>
      <c r="Q124" s="156"/>
      <c r="R124" s="212" t="s">
        <v>224</v>
      </c>
      <c r="S124" s="109">
        <v>30</v>
      </c>
      <c r="T124" s="6"/>
    </row>
    <row r="125" spans="1:20" s="7" customFormat="1" ht="31.2" x14ac:dyDescent="0.3">
      <c r="A125" s="353"/>
      <c r="B125" s="127">
        <v>6</v>
      </c>
      <c r="C125" s="156" t="s">
        <v>217</v>
      </c>
      <c r="D125" s="156" t="s">
        <v>21</v>
      </c>
      <c r="E125" s="156" t="s">
        <v>477</v>
      </c>
      <c r="F125" s="160">
        <v>40</v>
      </c>
      <c r="G125" s="212"/>
      <c r="H125" s="160">
        <v>0</v>
      </c>
      <c r="I125" s="156"/>
      <c r="J125" s="160">
        <v>0</v>
      </c>
      <c r="K125" s="156"/>
      <c r="L125" s="160">
        <v>40</v>
      </c>
      <c r="M125" s="212"/>
      <c r="N125" s="160">
        <v>0</v>
      </c>
      <c r="O125" s="156"/>
      <c r="P125" s="160">
        <v>0</v>
      </c>
      <c r="Q125" s="156"/>
      <c r="R125" s="212" t="s">
        <v>225</v>
      </c>
      <c r="S125" s="109">
        <v>2</v>
      </c>
      <c r="T125" s="6"/>
    </row>
    <row r="126" spans="1:20" s="7" customFormat="1" ht="31.2" x14ac:dyDescent="0.3">
      <c r="A126" s="353"/>
      <c r="B126" s="127">
        <v>7</v>
      </c>
      <c r="C126" s="156" t="s">
        <v>273</v>
      </c>
      <c r="D126" s="156" t="s">
        <v>21</v>
      </c>
      <c r="E126" s="156" t="s">
        <v>477</v>
      </c>
      <c r="F126" s="160">
        <v>60</v>
      </c>
      <c r="G126" s="212"/>
      <c r="H126" s="160">
        <v>0</v>
      </c>
      <c r="I126" s="156"/>
      <c r="J126" s="160">
        <v>0</v>
      </c>
      <c r="K126" s="156"/>
      <c r="L126" s="160">
        <v>60</v>
      </c>
      <c r="M126" s="212"/>
      <c r="N126" s="160">
        <v>0</v>
      </c>
      <c r="O126" s="156"/>
      <c r="P126" s="160">
        <v>0</v>
      </c>
      <c r="Q126" s="156"/>
      <c r="R126" s="212" t="s">
        <v>225</v>
      </c>
      <c r="S126" s="109">
        <v>30</v>
      </c>
      <c r="T126" s="6"/>
    </row>
    <row r="127" spans="1:20" s="7" customFormat="1" ht="51" customHeight="1" x14ac:dyDescent="0.3">
      <c r="A127" s="354"/>
      <c r="B127" s="127">
        <v>8</v>
      </c>
      <c r="C127" s="156" t="s">
        <v>218</v>
      </c>
      <c r="D127" s="156" t="s">
        <v>21</v>
      </c>
      <c r="E127" s="156" t="s">
        <v>477</v>
      </c>
      <c r="F127" s="160">
        <v>300</v>
      </c>
      <c r="G127" s="212"/>
      <c r="H127" s="160">
        <v>0</v>
      </c>
      <c r="I127" s="156"/>
      <c r="J127" s="160">
        <v>0</v>
      </c>
      <c r="K127" s="156"/>
      <c r="L127" s="160">
        <v>300</v>
      </c>
      <c r="M127" s="212"/>
      <c r="N127" s="160">
        <v>0</v>
      </c>
      <c r="O127" s="156"/>
      <c r="P127" s="160">
        <v>0</v>
      </c>
      <c r="Q127" s="156"/>
      <c r="R127" s="213" t="s">
        <v>226</v>
      </c>
      <c r="S127" s="109">
        <v>1</v>
      </c>
      <c r="T127" s="6"/>
    </row>
    <row r="128" spans="1:20" s="7" customFormat="1" ht="100.05" customHeight="1" x14ac:dyDescent="0.3">
      <c r="A128" s="165" t="s">
        <v>479</v>
      </c>
      <c r="B128" s="127">
        <v>9</v>
      </c>
      <c r="C128" s="156" t="s">
        <v>219</v>
      </c>
      <c r="D128" s="156" t="s">
        <v>21</v>
      </c>
      <c r="E128" s="156" t="s">
        <v>477</v>
      </c>
      <c r="F128" s="160">
        <v>0</v>
      </c>
      <c r="G128" s="212"/>
      <c r="H128" s="160">
        <v>0</v>
      </c>
      <c r="I128" s="156"/>
      <c r="J128" s="160">
        <v>0</v>
      </c>
      <c r="K128" s="156"/>
      <c r="L128" s="160">
        <v>0</v>
      </c>
      <c r="M128" s="212"/>
      <c r="N128" s="160">
        <v>0</v>
      </c>
      <c r="O128" s="156"/>
      <c r="P128" s="160">
        <v>0</v>
      </c>
      <c r="Q128" s="156"/>
      <c r="R128" s="190" t="s">
        <v>227</v>
      </c>
      <c r="S128" s="109">
        <v>27</v>
      </c>
      <c r="T128" s="6"/>
    </row>
    <row r="129" spans="1:20" s="7" customFormat="1" ht="32.549999999999997" customHeight="1" x14ac:dyDescent="0.3">
      <c r="A129" s="162"/>
      <c r="B129" s="70"/>
      <c r="C129" s="158" t="s">
        <v>5</v>
      </c>
      <c r="D129" s="158"/>
      <c r="E129" s="158"/>
      <c r="F129" s="157">
        <f>SUM(F120:F128)</f>
        <v>990</v>
      </c>
      <c r="G129" s="158">
        <f>SUM(G120:G128)</f>
        <v>165.745</v>
      </c>
      <c r="H129" s="157">
        <f t="shared" ref="H129:Q129" si="11">SUM(H120:H128)</f>
        <v>0</v>
      </c>
      <c r="I129" s="158">
        <f t="shared" si="11"/>
        <v>0</v>
      </c>
      <c r="J129" s="157">
        <f t="shared" si="11"/>
        <v>0</v>
      </c>
      <c r="K129" s="158">
        <f t="shared" si="11"/>
        <v>0</v>
      </c>
      <c r="L129" s="157">
        <f t="shared" si="11"/>
        <v>990</v>
      </c>
      <c r="M129" s="158">
        <f t="shared" si="11"/>
        <v>140.80000000000001</v>
      </c>
      <c r="N129" s="157">
        <f t="shared" si="11"/>
        <v>0</v>
      </c>
      <c r="O129" s="158">
        <f t="shared" si="11"/>
        <v>0</v>
      </c>
      <c r="P129" s="157">
        <f t="shared" si="11"/>
        <v>0</v>
      </c>
      <c r="Q129" s="158">
        <f t="shared" si="11"/>
        <v>24.945</v>
      </c>
      <c r="R129" s="190"/>
      <c r="S129" s="103"/>
      <c r="T129" s="6"/>
    </row>
    <row r="130" spans="1:20" s="7" customFormat="1" ht="26.25" customHeight="1" x14ac:dyDescent="0.3">
      <c r="A130" s="356" t="s">
        <v>19</v>
      </c>
      <c r="B130" s="357"/>
      <c r="C130" s="357"/>
      <c r="D130" s="357"/>
      <c r="E130" s="357"/>
      <c r="F130" s="357"/>
      <c r="G130" s="357"/>
      <c r="H130" s="357"/>
      <c r="I130" s="357"/>
      <c r="J130" s="357"/>
      <c r="K130" s="357"/>
      <c r="L130" s="357"/>
      <c r="M130" s="357"/>
      <c r="N130" s="357"/>
      <c r="O130" s="357"/>
      <c r="P130" s="357"/>
      <c r="Q130" s="357"/>
      <c r="R130" s="357"/>
      <c r="S130" s="358"/>
      <c r="T130" s="6"/>
    </row>
    <row r="131" spans="1:20" s="41" customFormat="1" ht="24.75" customHeight="1" x14ac:dyDescent="0.3">
      <c r="A131" s="347" t="s">
        <v>396</v>
      </c>
      <c r="B131" s="348"/>
      <c r="C131" s="348"/>
      <c r="D131" s="348"/>
      <c r="E131" s="348"/>
      <c r="F131" s="348"/>
      <c r="G131" s="348"/>
      <c r="H131" s="348"/>
      <c r="I131" s="348"/>
      <c r="J131" s="348"/>
      <c r="K131" s="348"/>
      <c r="L131" s="348"/>
      <c r="M131" s="348"/>
      <c r="N131" s="348"/>
      <c r="O131" s="348"/>
      <c r="P131" s="348"/>
      <c r="Q131" s="348"/>
      <c r="R131" s="348"/>
      <c r="S131" s="349"/>
      <c r="T131" s="40"/>
    </row>
    <row r="132" spans="1:20" s="7" customFormat="1" ht="124.05" customHeight="1" x14ac:dyDescent="0.3">
      <c r="A132" s="171" t="s">
        <v>189</v>
      </c>
      <c r="B132" s="127">
        <v>1</v>
      </c>
      <c r="C132" s="156" t="s">
        <v>30</v>
      </c>
      <c r="D132" s="214" t="s">
        <v>21</v>
      </c>
      <c r="E132" s="190" t="s">
        <v>419</v>
      </c>
      <c r="F132" s="160">
        <v>100</v>
      </c>
      <c r="G132" s="156"/>
      <c r="H132" s="160">
        <v>0</v>
      </c>
      <c r="I132" s="156"/>
      <c r="J132" s="160">
        <v>0</v>
      </c>
      <c r="K132" s="156"/>
      <c r="L132" s="160">
        <v>100</v>
      </c>
      <c r="M132" s="156"/>
      <c r="N132" s="160">
        <v>0</v>
      </c>
      <c r="O132" s="156"/>
      <c r="P132" s="160">
        <v>0</v>
      </c>
      <c r="Q132" s="156"/>
      <c r="R132" s="156" t="s">
        <v>299</v>
      </c>
      <c r="S132" s="127" t="s">
        <v>141</v>
      </c>
      <c r="T132" s="6"/>
    </row>
    <row r="133" spans="1:20" s="7" customFormat="1" ht="94.05" customHeight="1" x14ac:dyDescent="0.3">
      <c r="A133" s="171" t="s">
        <v>190</v>
      </c>
      <c r="B133" s="127">
        <v>2</v>
      </c>
      <c r="C133" s="156" t="s">
        <v>413</v>
      </c>
      <c r="D133" s="214" t="s">
        <v>21</v>
      </c>
      <c r="E133" s="190" t="s">
        <v>419</v>
      </c>
      <c r="F133" s="160">
        <v>500</v>
      </c>
      <c r="G133" s="156"/>
      <c r="H133" s="160">
        <v>0</v>
      </c>
      <c r="I133" s="156"/>
      <c r="J133" s="160">
        <v>0</v>
      </c>
      <c r="K133" s="156"/>
      <c r="L133" s="160">
        <v>500</v>
      </c>
      <c r="M133" s="156"/>
      <c r="N133" s="160">
        <v>0</v>
      </c>
      <c r="O133" s="156"/>
      <c r="P133" s="160">
        <v>0</v>
      </c>
      <c r="Q133" s="156"/>
      <c r="R133" s="156" t="s">
        <v>140</v>
      </c>
      <c r="S133" s="127" t="s">
        <v>27</v>
      </c>
      <c r="T133" s="6"/>
    </row>
    <row r="134" spans="1:20" s="7" customFormat="1" ht="81" customHeight="1" x14ac:dyDescent="0.3">
      <c r="A134" s="355" t="s">
        <v>311</v>
      </c>
      <c r="B134" s="127">
        <v>3</v>
      </c>
      <c r="C134" s="215" t="s">
        <v>31</v>
      </c>
      <c r="D134" s="215" t="s">
        <v>32</v>
      </c>
      <c r="E134" s="190" t="s">
        <v>419</v>
      </c>
      <c r="F134" s="216">
        <v>50</v>
      </c>
      <c r="G134" s="192"/>
      <c r="H134" s="160">
        <v>0</v>
      </c>
      <c r="I134" s="156"/>
      <c r="J134" s="160">
        <v>0</v>
      </c>
      <c r="K134" s="156"/>
      <c r="L134" s="160">
        <v>50</v>
      </c>
      <c r="M134" s="156"/>
      <c r="N134" s="160">
        <v>0</v>
      </c>
      <c r="O134" s="156"/>
      <c r="P134" s="160">
        <v>0</v>
      </c>
      <c r="Q134" s="156"/>
      <c r="R134" s="156" t="s">
        <v>300</v>
      </c>
      <c r="S134" s="127">
        <v>1</v>
      </c>
      <c r="T134" s="6"/>
    </row>
    <row r="135" spans="1:20" s="7" customFormat="1" ht="86.55" customHeight="1" x14ac:dyDescent="0.3">
      <c r="A135" s="353"/>
      <c r="B135" s="324">
        <v>4</v>
      </c>
      <c r="C135" s="156" t="s">
        <v>145</v>
      </c>
      <c r="D135" s="214" t="s">
        <v>21</v>
      </c>
      <c r="E135" s="171" t="s">
        <v>419</v>
      </c>
      <c r="F135" s="217">
        <v>80</v>
      </c>
      <c r="G135" s="214"/>
      <c r="H135" s="217">
        <v>0</v>
      </c>
      <c r="I135" s="214"/>
      <c r="J135" s="217">
        <v>0</v>
      </c>
      <c r="K135" s="214"/>
      <c r="L135" s="217">
        <v>80</v>
      </c>
      <c r="M135" s="214"/>
      <c r="N135" s="217">
        <v>0</v>
      </c>
      <c r="O135" s="214"/>
      <c r="P135" s="217">
        <v>0</v>
      </c>
      <c r="Q135" s="214"/>
      <c r="R135" s="156" t="s">
        <v>225</v>
      </c>
      <c r="S135" s="127">
        <v>2</v>
      </c>
      <c r="T135" s="6"/>
    </row>
    <row r="136" spans="1:20" s="7" customFormat="1" ht="88.5" customHeight="1" x14ac:dyDescent="0.3">
      <c r="A136" s="353"/>
      <c r="B136" s="127">
        <v>5</v>
      </c>
      <c r="C136" s="156" t="s">
        <v>33</v>
      </c>
      <c r="D136" s="214" t="s">
        <v>21</v>
      </c>
      <c r="E136" s="191" t="s">
        <v>419</v>
      </c>
      <c r="F136" s="217">
        <v>50</v>
      </c>
      <c r="G136" s="214"/>
      <c r="H136" s="217">
        <v>0</v>
      </c>
      <c r="I136" s="214"/>
      <c r="J136" s="217">
        <v>0</v>
      </c>
      <c r="K136" s="214"/>
      <c r="L136" s="217">
        <v>50</v>
      </c>
      <c r="M136" s="214"/>
      <c r="N136" s="217">
        <v>0</v>
      </c>
      <c r="O136" s="214"/>
      <c r="P136" s="217">
        <v>0</v>
      </c>
      <c r="Q136" s="214"/>
      <c r="R136" s="214" t="s">
        <v>142</v>
      </c>
      <c r="S136" s="127">
        <v>3</v>
      </c>
      <c r="T136" s="6"/>
    </row>
    <row r="137" spans="1:20" s="7" customFormat="1" ht="93.6" x14ac:dyDescent="0.3">
      <c r="A137" s="354"/>
      <c r="B137" s="127">
        <v>6</v>
      </c>
      <c r="C137" s="156" t="s">
        <v>130</v>
      </c>
      <c r="D137" s="214" t="s">
        <v>21</v>
      </c>
      <c r="E137" s="191" t="s">
        <v>419</v>
      </c>
      <c r="F137" s="160">
        <v>50</v>
      </c>
      <c r="G137" s="156"/>
      <c r="H137" s="160">
        <v>0</v>
      </c>
      <c r="I137" s="156"/>
      <c r="J137" s="160">
        <v>0</v>
      </c>
      <c r="K137" s="156"/>
      <c r="L137" s="160">
        <v>50</v>
      </c>
      <c r="M137" s="156"/>
      <c r="N137" s="160">
        <v>0</v>
      </c>
      <c r="O137" s="156"/>
      <c r="P137" s="160">
        <v>0</v>
      </c>
      <c r="Q137" s="156"/>
      <c r="R137" s="156" t="s">
        <v>34</v>
      </c>
      <c r="S137" s="127" t="s">
        <v>27</v>
      </c>
      <c r="T137" s="6"/>
    </row>
    <row r="138" spans="1:20" s="7" customFormat="1" ht="132" customHeight="1" x14ac:dyDescent="0.3">
      <c r="A138" s="156" t="s">
        <v>85</v>
      </c>
      <c r="B138" s="127">
        <v>7</v>
      </c>
      <c r="C138" s="156" t="s">
        <v>511</v>
      </c>
      <c r="D138" s="156" t="s">
        <v>21</v>
      </c>
      <c r="E138" s="190" t="s">
        <v>22</v>
      </c>
      <c r="F138" s="160">
        <v>100</v>
      </c>
      <c r="G138" s="156">
        <v>100</v>
      </c>
      <c r="H138" s="160">
        <v>0</v>
      </c>
      <c r="I138" s="156"/>
      <c r="J138" s="160">
        <v>0</v>
      </c>
      <c r="K138" s="156"/>
      <c r="L138" s="160">
        <v>100</v>
      </c>
      <c r="M138" s="156">
        <v>100</v>
      </c>
      <c r="N138" s="160">
        <v>0</v>
      </c>
      <c r="O138" s="156"/>
      <c r="P138" s="160">
        <v>0</v>
      </c>
      <c r="Q138" s="156"/>
      <c r="R138" s="156" t="s">
        <v>48</v>
      </c>
      <c r="S138" s="127">
        <v>1</v>
      </c>
      <c r="T138" s="6"/>
    </row>
    <row r="139" spans="1:20" s="7" customFormat="1" ht="78" customHeight="1" x14ac:dyDescent="0.3">
      <c r="A139" s="156"/>
      <c r="B139" s="127">
        <v>8</v>
      </c>
      <c r="C139" s="156" t="s">
        <v>301</v>
      </c>
      <c r="D139" s="156" t="s">
        <v>21</v>
      </c>
      <c r="E139" s="191" t="s">
        <v>419</v>
      </c>
      <c r="F139" s="160">
        <v>50</v>
      </c>
      <c r="G139" s="156"/>
      <c r="H139" s="160">
        <v>0</v>
      </c>
      <c r="I139" s="156"/>
      <c r="J139" s="160">
        <v>0</v>
      </c>
      <c r="K139" s="156"/>
      <c r="L139" s="160">
        <v>50</v>
      </c>
      <c r="M139" s="156"/>
      <c r="N139" s="160">
        <v>0</v>
      </c>
      <c r="O139" s="156"/>
      <c r="P139" s="160">
        <v>0</v>
      </c>
      <c r="Q139" s="156"/>
      <c r="R139" s="156" t="s">
        <v>302</v>
      </c>
      <c r="S139" s="127"/>
      <c r="T139" s="6"/>
    </row>
    <row r="140" spans="1:20" s="7" customFormat="1" ht="90" customHeight="1" x14ac:dyDescent="0.3">
      <c r="A140" s="171" t="s">
        <v>303</v>
      </c>
      <c r="B140" s="127">
        <v>9</v>
      </c>
      <c r="C140" s="156" t="s">
        <v>304</v>
      </c>
      <c r="D140" s="156" t="s">
        <v>21</v>
      </c>
      <c r="E140" s="191" t="s">
        <v>419</v>
      </c>
      <c r="F140" s="160">
        <v>50</v>
      </c>
      <c r="G140" s="156"/>
      <c r="H140" s="160">
        <v>0</v>
      </c>
      <c r="I140" s="156"/>
      <c r="J140" s="160">
        <v>0</v>
      </c>
      <c r="K140" s="156"/>
      <c r="L140" s="160">
        <v>50</v>
      </c>
      <c r="M140" s="156"/>
      <c r="N140" s="160">
        <v>0</v>
      </c>
      <c r="O140" s="156"/>
      <c r="P140" s="160">
        <v>0</v>
      </c>
      <c r="Q140" s="156"/>
      <c r="R140" s="156" t="s">
        <v>305</v>
      </c>
      <c r="S140" s="127"/>
      <c r="T140" s="6"/>
    </row>
    <row r="141" spans="1:20" s="7" customFormat="1" ht="78" customHeight="1" x14ac:dyDescent="0.3">
      <c r="A141" s="383" t="s">
        <v>312</v>
      </c>
      <c r="B141" s="127">
        <v>10</v>
      </c>
      <c r="C141" s="156" t="s">
        <v>306</v>
      </c>
      <c r="D141" s="156" t="s">
        <v>21</v>
      </c>
      <c r="E141" s="191" t="s">
        <v>419</v>
      </c>
      <c r="F141" s="160">
        <v>2000</v>
      </c>
      <c r="G141" s="156"/>
      <c r="H141" s="160">
        <v>0</v>
      </c>
      <c r="I141" s="156"/>
      <c r="J141" s="160">
        <v>0</v>
      </c>
      <c r="K141" s="156"/>
      <c r="L141" s="160">
        <v>2000</v>
      </c>
      <c r="M141" s="156"/>
      <c r="N141" s="160">
        <v>0</v>
      </c>
      <c r="O141" s="156"/>
      <c r="P141" s="160">
        <v>0</v>
      </c>
      <c r="Q141" s="156"/>
      <c r="R141" s="156" t="s">
        <v>308</v>
      </c>
      <c r="S141" s="127">
        <v>2</v>
      </c>
      <c r="T141" s="6"/>
    </row>
    <row r="142" spans="1:20" s="7" customFormat="1" ht="78" customHeight="1" x14ac:dyDescent="0.3">
      <c r="A142" s="404"/>
      <c r="B142" s="127">
        <v>11</v>
      </c>
      <c r="C142" s="156" t="s">
        <v>307</v>
      </c>
      <c r="D142" s="156" t="s">
        <v>21</v>
      </c>
      <c r="E142" s="191" t="s">
        <v>419</v>
      </c>
      <c r="F142" s="160">
        <v>800</v>
      </c>
      <c r="G142" s="156"/>
      <c r="H142" s="160">
        <v>0</v>
      </c>
      <c r="I142" s="156"/>
      <c r="J142" s="160">
        <v>0</v>
      </c>
      <c r="K142" s="156"/>
      <c r="L142" s="160">
        <v>800</v>
      </c>
      <c r="M142" s="156"/>
      <c r="N142" s="160">
        <v>0</v>
      </c>
      <c r="O142" s="156"/>
      <c r="P142" s="160">
        <v>0</v>
      </c>
      <c r="Q142" s="156"/>
      <c r="R142" s="156" t="s">
        <v>139</v>
      </c>
      <c r="S142" s="127">
        <v>4</v>
      </c>
      <c r="T142" s="6"/>
    </row>
    <row r="143" spans="1:20" s="7" customFormat="1" ht="91.95" customHeight="1" x14ac:dyDescent="0.3">
      <c r="A143" s="159" t="s">
        <v>313</v>
      </c>
      <c r="B143" s="127">
        <v>12</v>
      </c>
      <c r="C143" s="156" t="s">
        <v>309</v>
      </c>
      <c r="D143" s="156" t="s">
        <v>21</v>
      </c>
      <c r="E143" s="190" t="s">
        <v>419</v>
      </c>
      <c r="F143" s="160">
        <v>25</v>
      </c>
      <c r="G143" s="156"/>
      <c r="H143" s="160">
        <v>0</v>
      </c>
      <c r="I143" s="156"/>
      <c r="J143" s="160">
        <v>0</v>
      </c>
      <c r="K143" s="156"/>
      <c r="L143" s="160">
        <v>25</v>
      </c>
      <c r="M143" s="156"/>
      <c r="N143" s="160">
        <v>0</v>
      </c>
      <c r="O143" s="156"/>
      <c r="P143" s="160">
        <v>0</v>
      </c>
      <c r="Q143" s="156"/>
      <c r="R143" s="297" t="s">
        <v>310</v>
      </c>
      <c r="S143" s="298">
        <v>4000</v>
      </c>
      <c r="T143" s="6"/>
    </row>
    <row r="144" spans="1:20" s="7" customFormat="1" ht="67.2" customHeight="1" x14ac:dyDescent="0.3">
      <c r="A144" s="173" t="s">
        <v>450</v>
      </c>
      <c r="B144" s="127">
        <v>13</v>
      </c>
      <c r="C144" s="173" t="s">
        <v>438</v>
      </c>
      <c r="D144" s="173" t="s">
        <v>21</v>
      </c>
      <c r="E144" s="212" t="s">
        <v>419</v>
      </c>
      <c r="F144" s="218">
        <v>95</v>
      </c>
      <c r="G144" s="219">
        <v>95</v>
      </c>
      <c r="H144" s="220">
        <v>0</v>
      </c>
      <c r="I144" s="173"/>
      <c r="J144" s="220">
        <v>0</v>
      </c>
      <c r="K144" s="173"/>
      <c r="L144" s="220">
        <v>95</v>
      </c>
      <c r="M144" s="173">
        <v>95</v>
      </c>
      <c r="N144" s="220">
        <v>0</v>
      </c>
      <c r="O144" s="173"/>
      <c r="P144" s="220">
        <v>0</v>
      </c>
      <c r="Q144" s="173"/>
      <c r="R144" s="297" t="s">
        <v>439</v>
      </c>
      <c r="S144" s="297"/>
      <c r="T144" s="6"/>
    </row>
    <row r="145" spans="1:20" s="7" customFormat="1" ht="137.4" customHeight="1" x14ac:dyDescent="0.3">
      <c r="A145" s="156" t="s">
        <v>488</v>
      </c>
      <c r="B145" s="73">
        <v>14</v>
      </c>
      <c r="C145" s="156" t="s">
        <v>489</v>
      </c>
      <c r="D145" s="156" t="s">
        <v>21</v>
      </c>
      <c r="E145" s="156" t="s">
        <v>490</v>
      </c>
      <c r="F145" s="218">
        <v>200</v>
      </c>
      <c r="G145" s="219">
        <v>200</v>
      </c>
      <c r="H145" s="220">
        <v>0</v>
      </c>
      <c r="I145" s="173"/>
      <c r="J145" s="220">
        <v>0</v>
      </c>
      <c r="K145" s="173"/>
      <c r="L145" s="220">
        <v>200</v>
      </c>
      <c r="M145" s="173">
        <v>200</v>
      </c>
      <c r="N145" s="220">
        <v>0</v>
      </c>
      <c r="O145" s="173"/>
      <c r="P145" s="220">
        <v>0</v>
      </c>
      <c r="Q145" s="173"/>
      <c r="R145" s="297" t="s">
        <v>491</v>
      </c>
      <c r="S145" s="297"/>
      <c r="T145" s="6"/>
    </row>
    <row r="146" spans="1:20" s="7" customFormat="1" ht="118.8" customHeight="1" x14ac:dyDescent="0.3">
      <c r="A146" s="156" t="s">
        <v>497</v>
      </c>
      <c r="B146" s="320">
        <v>15</v>
      </c>
      <c r="C146" s="156" t="s">
        <v>498</v>
      </c>
      <c r="D146" s="156" t="s">
        <v>21</v>
      </c>
      <c r="E146" s="312" t="s">
        <v>560</v>
      </c>
      <c r="F146" s="218">
        <v>2053.1999999999998</v>
      </c>
      <c r="G146" s="219">
        <v>2053.1999999999998</v>
      </c>
      <c r="H146" s="220"/>
      <c r="I146" s="173"/>
      <c r="J146" s="220"/>
      <c r="K146" s="319"/>
      <c r="L146" s="220">
        <v>2053.1999999999998</v>
      </c>
      <c r="M146" s="173">
        <v>2053.1999999999998</v>
      </c>
      <c r="N146" s="220"/>
      <c r="O146" s="173"/>
      <c r="P146" s="220"/>
      <c r="Q146" s="173"/>
      <c r="R146" s="297"/>
      <c r="S146" s="297"/>
      <c r="T146" s="6"/>
    </row>
    <row r="147" spans="1:20" s="7" customFormat="1" ht="118.8" customHeight="1" x14ac:dyDescent="0.3">
      <c r="A147" s="156" t="s">
        <v>516</v>
      </c>
      <c r="B147" s="127">
        <v>16</v>
      </c>
      <c r="C147" s="156" t="s">
        <v>517</v>
      </c>
      <c r="D147" s="156" t="s">
        <v>21</v>
      </c>
      <c r="E147" s="156" t="s">
        <v>419</v>
      </c>
      <c r="F147" s="218">
        <v>50</v>
      </c>
      <c r="G147" s="219">
        <v>46.56</v>
      </c>
      <c r="H147" s="220"/>
      <c r="I147" s="173"/>
      <c r="J147" s="220"/>
      <c r="K147" s="173"/>
      <c r="L147" s="220">
        <v>50</v>
      </c>
      <c r="M147" s="173">
        <v>46.56</v>
      </c>
      <c r="N147" s="220"/>
      <c r="O147" s="173"/>
      <c r="P147" s="220"/>
      <c r="Q147" s="173"/>
      <c r="R147" s="297" t="s">
        <v>351</v>
      </c>
      <c r="S147" s="297">
        <v>4</v>
      </c>
      <c r="T147" s="6"/>
    </row>
    <row r="148" spans="1:20" s="7" customFormat="1" ht="118.8" customHeight="1" x14ac:dyDescent="0.3">
      <c r="A148" s="156" t="s">
        <v>518</v>
      </c>
      <c r="B148" s="127">
        <v>17</v>
      </c>
      <c r="C148" s="156" t="s">
        <v>519</v>
      </c>
      <c r="D148" s="156" t="s">
        <v>21</v>
      </c>
      <c r="E148" s="156" t="s">
        <v>520</v>
      </c>
      <c r="F148" s="218">
        <v>2000</v>
      </c>
      <c r="G148" s="219">
        <v>908.57</v>
      </c>
      <c r="H148" s="220"/>
      <c r="I148" s="173"/>
      <c r="J148" s="220"/>
      <c r="K148" s="173"/>
      <c r="L148" s="220">
        <v>2000</v>
      </c>
      <c r="M148" s="219">
        <v>908.57</v>
      </c>
      <c r="N148" s="220"/>
      <c r="O148" s="173"/>
      <c r="P148" s="220"/>
      <c r="Q148" s="173"/>
      <c r="R148" s="297" t="s">
        <v>521</v>
      </c>
      <c r="S148" s="298">
        <v>1</v>
      </c>
      <c r="T148" s="6"/>
    </row>
    <row r="149" spans="1:20" s="7" customFormat="1" ht="118.8" customHeight="1" x14ac:dyDescent="0.3">
      <c r="A149" s="297" t="s">
        <v>529</v>
      </c>
      <c r="B149" s="296">
        <v>18</v>
      </c>
      <c r="C149" s="297" t="s">
        <v>534</v>
      </c>
      <c r="D149" s="156" t="s">
        <v>21</v>
      </c>
      <c r="E149" s="282" t="s">
        <v>530</v>
      </c>
      <c r="F149" s="218">
        <v>500</v>
      </c>
      <c r="G149" s="219">
        <v>90.942999999999998</v>
      </c>
      <c r="H149" s="220"/>
      <c r="I149" s="173"/>
      <c r="J149" s="220"/>
      <c r="K149" s="173"/>
      <c r="L149" s="220">
        <v>500</v>
      </c>
      <c r="M149" s="219">
        <v>90.942999999999998</v>
      </c>
      <c r="N149" s="220"/>
      <c r="O149" s="173"/>
      <c r="P149" s="220"/>
      <c r="Q149" s="173"/>
      <c r="R149" s="297" t="s">
        <v>531</v>
      </c>
      <c r="S149" s="297"/>
      <c r="T149" s="6"/>
    </row>
    <row r="150" spans="1:20" s="7" customFormat="1" ht="118.8" customHeight="1" x14ac:dyDescent="0.3">
      <c r="A150" s="302"/>
      <c r="B150" s="296">
        <v>19</v>
      </c>
      <c r="C150" s="297" t="s">
        <v>543</v>
      </c>
      <c r="D150" s="297" t="s">
        <v>21</v>
      </c>
      <c r="E150" s="282" t="s">
        <v>544</v>
      </c>
      <c r="F150" s="218">
        <v>1074</v>
      </c>
      <c r="G150" s="219">
        <v>1035</v>
      </c>
      <c r="H150" s="220"/>
      <c r="I150" s="295"/>
      <c r="J150" s="220"/>
      <c r="K150" s="295"/>
      <c r="L150" s="220">
        <v>1074</v>
      </c>
      <c r="M150" s="295">
        <v>1035</v>
      </c>
      <c r="N150" s="220"/>
      <c r="O150" s="295"/>
      <c r="P150" s="220"/>
      <c r="Q150" s="295"/>
      <c r="R150" s="297" t="s">
        <v>545</v>
      </c>
      <c r="S150" s="298">
        <v>5</v>
      </c>
      <c r="T150" s="6"/>
    </row>
    <row r="151" spans="1:20" s="7" customFormat="1" ht="98.4" customHeight="1" x14ac:dyDescent="0.3">
      <c r="A151" s="306" t="s">
        <v>555</v>
      </c>
      <c r="B151" s="309">
        <v>20</v>
      </c>
      <c r="C151" s="317" t="s">
        <v>556</v>
      </c>
      <c r="D151" s="317" t="s">
        <v>21</v>
      </c>
      <c r="E151" s="282" t="s">
        <v>557</v>
      </c>
      <c r="F151" s="218">
        <v>200</v>
      </c>
      <c r="G151" s="219">
        <v>200</v>
      </c>
      <c r="H151" s="220"/>
      <c r="I151" s="307"/>
      <c r="J151" s="220"/>
      <c r="K151" s="307"/>
      <c r="L151" s="220">
        <v>200</v>
      </c>
      <c r="M151" s="307">
        <v>200</v>
      </c>
      <c r="N151" s="220"/>
      <c r="O151" s="307"/>
      <c r="P151" s="220"/>
      <c r="Q151" s="307"/>
      <c r="R151" s="310" t="s">
        <v>558</v>
      </c>
      <c r="S151" s="308"/>
      <c r="T151" s="6"/>
    </row>
    <row r="152" spans="1:20" s="7" customFormat="1" ht="98.4" customHeight="1" x14ac:dyDescent="0.3">
      <c r="A152" s="312" t="s">
        <v>497</v>
      </c>
      <c r="B152" s="309">
        <v>21</v>
      </c>
      <c r="C152" s="312" t="s">
        <v>559</v>
      </c>
      <c r="D152" s="311" t="s">
        <v>21</v>
      </c>
      <c r="E152" s="312" t="s">
        <v>560</v>
      </c>
      <c r="F152" s="218">
        <v>2834.3</v>
      </c>
      <c r="G152" s="219">
        <v>2834.3</v>
      </c>
      <c r="H152" s="220"/>
      <c r="I152" s="313"/>
      <c r="J152" s="220"/>
      <c r="K152" s="313"/>
      <c r="L152" s="220">
        <v>2834.3</v>
      </c>
      <c r="M152" s="313">
        <v>2834.3</v>
      </c>
      <c r="N152" s="220"/>
      <c r="O152" s="313"/>
      <c r="P152" s="220"/>
      <c r="Q152" s="313"/>
      <c r="R152" s="310" t="s">
        <v>558</v>
      </c>
      <c r="S152" s="314"/>
      <c r="T152" s="6"/>
    </row>
    <row r="153" spans="1:20" s="7" customFormat="1" ht="35.549999999999997" customHeight="1" x14ac:dyDescent="0.3">
      <c r="A153" s="162"/>
      <c r="B153" s="70"/>
      <c r="C153" s="158" t="s">
        <v>5</v>
      </c>
      <c r="D153" s="158"/>
      <c r="E153" s="158"/>
      <c r="F153" s="157">
        <f>SUM(F132:F152)</f>
        <v>12861.5</v>
      </c>
      <c r="G153" s="158">
        <f>SUM(G132:G148)</f>
        <v>3403.33</v>
      </c>
      <c r="H153" s="157">
        <f t="shared" ref="H153:Q153" si="12">SUM(H132:H148)</f>
        <v>0</v>
      </c>
      <c r="I153" s="158">
        <f t="shared" si="12"/>
        <v>0</v>
      </c>
      <c r="J153" s="157">
        <f t="shared" si="12"/>
        <v>0</v>
      </c>
      <c r="K153" s="158">
        <f t="shared" si="12"/>
        <v>0</v>
      </c>
      <c r="L153" s="157">
        <f>SUM(L132:L152)</f>
        <v>12861.5</v>
      </c>
      <c r="M153" s="158">
        <f t="shared" si="12"/>
        <v>3403.33</v>
      </c>
      <c r="N153" s="157">
        <f t="shared" si="12"/>
        <v>0</v>
      </c>
      <c r="O153" s="158">
        <f t="shared" si="12"/>
        <v>0</v>
      </c>
      <c r="P153" s="157">
        <f t="shared" si="12"/>
        <v>0</v>
      </c>
      <c r="Q153" s="158">
        <f t="shared" si="12"/>
        <v>0</v>
      </c>
      <c r="R153" s="158"/>
      <c r="S153" s="127"/>
      <c r="T153" s="6"/>
    </row>
    <row r="154" spans="1:20" s="39" customFormat="1" ht="24" customHeight="1" x14ac:dyDescent="0.3">
      <c r="A154" s="347" t="s">
        <v>399</v>
      </c>
      <c r="B154" s="348"/>
      <c r="C154" s="348"/>
      <c r="D154" s="348"/>
      <c r="E154" s="348"/>
      <c r="F154" s="348"/>
      <c r="G154" s="348"/>
      <c r="H154" s="348"/>
      <c r="I154" s="348"/>
      <c r="J154" s="348"/>
      <c r="K154" s="348"/>
      <c r="L154" s="348"/>
      <c r="M154" s="348"/>
      <c r="N154" s="348"/>
      <c r="O154" s="348"/>
      <c r="P154" s="348"/>
      <c r="Q154" s="348"/>
      <c r="R154" s="348"/>
      <c r="S154" s="349"/>
      <c r="T154" s="38"/>
    </row>
    <row r="155" spans="1:20" s="7" customFormat="1" ht="45" customHeight="1" x14ac:dyDescent="0.3">
      <c r="A155" s="387" t="s">
        <v>486</v>
      </c>
      <c r="B155" s="379">
        <v>1</v>
      </c>
      <c r="C155" s="221" t="s">
        <v>35</v>
      </c>
      <c r="D155" s="156" t="s">
        <v>21</v>
      </c>
      <c r="E155" s="194" t="s">
        <v>36</v>
      </c>
      <c r="F155" s="222"/>
      <c r="G155" s="223"/>
      <c r="H155" s="222"/>
      <c r="I155" s="223"/>
      <c r="J155" s="222"/>
      <c r="K155" s="223"/>
      <c r="L155" s="222"/>
      <c r="M155" s="223"/>
      <c r="N155" s="222"/>
      <c r="O155" s="223"/>
      <c r="P155" s="222"/>
      <c r="Q155" s="223"/>
      <c r="R155" s="194"/>
      <c r="S155" s="111"/>
      <c r="T155" s="6"/>
    </row>
    <row r="156" spans="1:20" s="7" customFormat="1" ht="37.5" customHeight="1" x14ac:dyDescent="0.3">
      <c r="A156" s="388"/>
      <c r="B156" s="377"/>
      <c r="C156" s="202" t="s">
        <v>37</v>
      </c>
      <c r="D156" s="156" t="s">
        <v>21</v>
      </c>
      <c r="E156" s="194" t="s">
        <v>36</v>
      </c>
      <c r="F156" s="224">
        <v>3.69</v>
      </c>
      <c r="G156" s="225"/>
      <c r="H156" s="224">
        <v>0</v>
      </c>
      <c r="I156" s="225"/>
      <c r="J156" s="224">
        <v>0</v>
      </c>
      <c r="K156" s="225"/>
      <c r="L156" s="224">
        <v>3.69</v>
      </c>
      <c r="M156" s="225"/>
      <c r="N156" s="224">
        <v>0</v>
      </c>
      <c r="O156" s="225"/>
      <c r="P156" s="224">
        <v>0</v>
      </c>
      <c r="Q156" s="225"/>
      <c r="R156" s="194" t="s">
        <v>153</v>
      </c>
      <c r="S156" s="112">
        <v>3</v>
      </c>
      <c r="T156" s="6"/>
    </row>
    <row r="157" spans="1:20" s="7" customFormat="1" ht="37.5" customHeight="1" x14ac:dyDescent="0.3">
      <c r="A157" s="388"/>
      <c r="B157" s="380"/>
      <c r="C157" s="202" t="s">
        <v>154</v>
      </c>
      <c r="D157" s="156" t="s">
        <v>21</v>
      </c>
      <c r="E157" s="194" t="s">
        <v>36</v>
      </c>
      <c r="F157" s="224">
        <v>66</v>
      </c>
      <c r="G157" s="225">
        <v>34</v>
      </c>
      <c r="H157" s="224">
        <v>0</v>
      </c>
      <c r="I157" s="225"/>
      <c r="J157" s="224">
        <v>0</v>
      </c>
      <c r="K157" s="225"/>
      <c r="L157" s="224">
        <v>66</v>
      </c>
      <c r="M157" s="225">
        <v>34</v>
      </c>
      <c r="N157" s="224">
        <v>0</v>
      </c>
      <c r="O157" s="225"/>
      <c r="P157" s="224">
        <v>0</v>
      </c>
      <c r="Q157" s="225"/>
      <c r="R157" s="194" t="s">
        <v>153</v>
      </c>
      <c r="S157" s="112">
        <v>8</v>
      </c>
      <c r="T157" s="6"/>
    </row>
    <row r="158" spans="1:20" s="34" customFormat="1" ht="67.5" customHeight="1" x14ac:dyDescent="0.3">
      <c r="A158" s="388"/>
      <c r="B158" s="379">
        <v>2</v>
      </c>
      <c r="C158" s="221" t="s">
        <v>418</v>
      </c>
      <c r="D158" s="156" t="s">
        <v>21</v>
      </c>
      <c r="E158" s="194" t="s">
        <v>36</v>
      </c>
      <c r="F158" s="226">
        <v>233.5</v>
      </c>
      <c r="G158" s="227">
        <v>128.94999999999999</v>
      </c>
      <c r="H158" s="226">
        <v>0</v>
      </c>
      <c r="I158" s="227"/>
      <c r="J158" s="226">
        <v>0</v>
      </c>
      <c r="K158" s="227"/>
      <c r="L158" s="226">
        <v>233.5</v>
      </c>
      <c r="M158" s="227">
        <v>128.94999999999999</v>
      </c>
      <c r="N158" s="226">
        <v>0</v>
      </c>
      <c r="O158" s="227"/>
      <c r="P158" s="226">
        <v>0</v>
      </c>
      <c r="Q158" s="227"/>
      <c r="R158" s="194" t="s">
        <v>155</v>
      </c>
      <c r="S158" s="112">
        <v>6</v>
      </c>
      <c r="T158" s="33"/>
    </row>
    <row r="159" spans="1:20" s="7" customFormat="1" ht="71.25" customHeight="1" x14ac:dyDescent="0.3">
      <c r="A159" s="388"/>
      <c r="B159" s="377"/>
      <c r="C159" s="202" t="s">
        <v>167</v>
      </c>
      <c r="D159" s="156" t="s">
        <v>21</v>
      </c>
      <c r="E159" s="194" t="s">
        <v>36</v>
      </c>
      <c r="F159" s="224">
        <v>136.80000000000001</v>
      </c>
      <c r="G159" s="225"/>
      <c r="H159" s="224">
        <v>0</v>
      </c>
      <c r="I159" s="225"/>
      <c r="J159" s="224">
        <v>0</v>
      </c>
      <c r="K159" s="225"/>
      <c r="L159" s="224">
        <v>136.80000000000001</v>
      </c>
      <c r="M159" s="225"/>
      <c r="N159" s="224">
        <v>0</v>
      </c>
      <c r="O159" s="225"/>
      <c r="P159" s="224">
        <v>0</v>
      </c>
      <c r="Q159" s="225"/>
      <c r="R159" s="194" t="s">
        <v>156</v>
      </c>
      <c r="S159" s="112">
        <v>1</v>
      </c>
      <c r="T159" s="6"/>
    </row>
    <row r="160" spans="1:20" s="7" customFormat="1" ht="70.5" customHeight="1" thickBot="1" x14ac:dyDescent="0.35">
      <c r="A160" s="388"/>
      <c r="B160" s="377"/>
      <c r="C160" s="203" t="s">
        <v>168</v>
      </c>
      <c r="D160" s="322" t="s">
        <v>21</v>
      </c>
      <c r="E160" s="206" t="s">
        <v>36</v>
      </c>
      <c r="F160" s="248">
        <v>96.7</v>
      </c>
      <c r="G160" s="326">
        <v>128.94999999999999</v>
      </c>
      <c r="H160" s="248">
        <v>0</v>
      </c>
      <c r="I160" s="326"/>
      <c r="J160" s="248">
        <v>0</v>
      </c>
      <c r="K160" s="326"/>
      <c r="L160" s="248">
        <v>96.7</v>
      </c>
      <c r="M160" s="326">
        <v>128.94999999999999</v>
      </c>
      <c r="N160" s="248">
        <v>0</v>
      </c>
      <c r="O160" s="326"/>
      <c r="P160" s="248">
        <v>0</v>
      </c>
      <c r="Q160" s="326"/>
      <c r="R160" s="206" t="s">
        <v>157</v>
      </c>
      <c r="S160" s="327">
        <v>5</v>
      </c>
      <c r="T160" s="6"/>
    </row>
    <row r="161" spans="1:20" s="7" customFormat="1" ht="31.2" x14ac:dyDescent="0.3">
      <c r="A161" s="389"/>
      <c r="B161" s="397">
        <v>3</v>
      </c>
      <c r="C161" s="332" t="s">
        <v>417</v>
      </c>
      <c r="D161" s="239" t="s">
        <v>21</v>
      </c>
      <c r="E161" s="333" t="s">
        <v>36</v>
      </c>
      <c r="F161" s="334">
        <v>141.96</v>
      </c>
      <c r="G161" s="335">
        <v>197.31</v>
      </c>
      <c r="H161" s="334">
        <v>0</v>
      </c>
      <c r="I161" s="335"/>
      <c r="J161" s="334">
        <v>0</v>
      </c>
      <c r="K161" s="335">
        <v>8.65</v>
      </c>
      <c r="L161" s="334">
        <v>141.96</v>
      </c>
      <c r="M161" s="335">
        <v>188.66</v>
      </c>
      <c r="N161" s="334">
        <v>0</v>
      </c>
      <c r="O161" s="335"/>
      <c r="P161" s="334">
        <v>0</v>
      </c>
      <c r="Q161" s="335"/>
      <c r="R161" s="333" t="s">
        <v>38</v>
      </c>
      <c r="S161" s="336">
        <v>22</v>
      </c>
      <c r="T161" s="6"/>
    </row>
    <row r="162" spans="1:20" s="7" customFormat="1" ht="65.55" customHeight="1" x14ac:dyDescent="0.3">
      <c r="A162" s="389"/>
      <c r="B162" s="398"/>
      <c r="C162" s="228" t="s">
        <v>70</v>
      </c>
      <c r="D162" s="321" t="s">
        <v>21</v>
      </c>
      <c r="E162" s="194" t="s">
        <v>36</v>
      </c>
      <c r="F162" s="224">
        <v>43.8</v>
      </c>
      <c r="G162" s="230">
        <v>61.32</v>
      </c>
      <c r="H162" s="224">
        <v>0</v>
      </c>
      <c r="I162" s="225"/>
      <c r="J162" s="224">
        <v>0</v>
      </c>
      <c r="K162" s="225"/>
      <c r="L162" s="224">
        <v>43.8</v>
      </c>
      <c r="M162" s="225">
        <v>61.32</v>
      </c>
      <c r="N162" s="224">
        <v>0</v>
      </c>
      <c r="O162" s="225"/>
      <c r="P162" s="224">
        <v>0</v>
      </c>
      <c r="Q162" s="225"/>
      <c r="R162" s="194" t="s">
        <v>38</v>
      </c>
      <c r="S162" s="337">
        <v>15</v>
      </c>
      <c r="T162" s="6"/>
    </row>
    <row r="163" spans="1:20" s="7" customFormat="1" ht="78" x14ac:dyDescent="0.3">
      <c r="A163" s="389"/>
      <c r="B163" s="398"/>
      <c r="C163" s="228" t="s">
        <v>158</v>
      </c>
      <c r="D163" s="321" t="s">
        <v>21</v>
      </c>
      <c r="E163" s="194" t="s">
        <v>36</v>
      </c>
      <c r="F163" s="224">
        <v>11.68</v>
      </c>
      <c r="G163" s="225">
        <v>57.34</v>
      </c>
      <c r="H163" s="224">
        <v>0</v>
      </c>
      <c r="I163" s="225"/>
      <c r="J163" s="224">
        <v>0</v>
      </c>
      <c r="K163" s="225"/>
      <c r="L163" s="224">
        <v>11.68</v>
      </c>
      <c r="M163" s="225">
        <v>57.34</v>
      </c>
      <c r="N163" s="224">
        <v>0</v>
      </c>
      <c r="O163" s="225"/>
      <c r="P163" s="224">
        <v>0</v>
      </c>
      <c r="Q163" s="225"/>
      <c r="R163" s="194" t="s">
        <v>38</v>
      </c>
      <c r="S163" s="337">
        <v>4</v>
      </c>
      <c r="T163" s="6"/>
    </row>
    <row r="164" spans="1:20" s="7" customFormat="1" ht="46.8" x14ac:dyDescent="0.3">
      <c r="A164" s="389"/>
      <c r="B164" s="398"/>
      <c r="C164" s="228" t="s">
        <v>159</v>
      </c>
      <c r="D164" s="321" t="s">
        <v>21</v>
      </c>
      <c r="E164" s="194" t="s">
        <v>36</v>
      </c>
      <c r="F164" s="224">
        <v>5</v>
      </c>
      <c r="G164" s="225">
        <v>10</v>
      </c>
      <c r="H164" s="224">
        <v>0</v>
      </c>
      <c r="I164" s="225"/>
      <c r="J164" s="224">
        <v>0</v>
      </c>
      <c r="K164" s="225"/>
      <c r="L164" s="224">
        <v>5</v>
      </c>
      <c r="M164" s="225">
        <v>10</v>
      </c>
      <c r="N164" s="224">
        <v>0</v>
      </c>
      <c r="O164" s="225"/>
      <c r="P164" s="224">
        <v>0</v>
      </c>
      <c r="Q164" s="225"/>
      <c r="R164" s="194" t="s">
        <v>38</v>
      </c>
      <c r="S164" s="337">
        <v>1</v>
      </c>
      <c r="T164" s="6"/>
    </row>
    <row r="165" spans="1:20" s="7" customFormat="1" ht="31.2" x14ac:dyDescent="0.3">
      <c r="A165" s="389"/>
      <c r="B165" s="398"/>
      <c r="C165" s="228" t="s">
        <v>314</v>
      </c>
      <c r="D165" s="321" t="s">
        <v>21</v>
      </c>
      <c r="E165" s="194" t="s">
        <v>36</v>
      </c>
      <c r="F165" s="224">
        <v>21.48</v>
      </c>
      <c r="G165" s="230">
        <v>8.65</v>
      </c>
      <c r="H165" s="224">
        <v>0</v>
      </c>
      <c r="I165" s="225"/>
      <c r="J165" s="224">
        <v>0</v>
      </c>
      <c r="K165" s="230">
        <v>8.65</v>
      </c>
      <c r="L165" s="224">
        <v>21.48</v>
      </c>
      <c r="M165" s="225"/>
      <c r="N165" s="224">
        <v>0</v>
      </c>
      <c r="O165" s="225"/>
      <c r="P165" s="224">
        <v>0</v>
      </c>
      <c r="Q165" s="225"/>
      <c r="R165" s="194" t="s">
        <v>38</v>
      </c>
      <c r="S165" s="337">
        <v>2</v>
      </c>
      <c r="T165" s="6"/>
    </row>
    <row r="166" spans="1:20" s="7" customFormat="1" ht="202.8" x14ac:dyDescent="0.3">
      <c r="A166" s="389"/>
      <c r="B166" s="398"/>
      <c r="C166" s="321" t="s">
        <v>436</v>
      </c>
      <c r="D166" s="321" t="s">
        <v>21</v>
      </c>
      <c r="E166" s="194" t="s">
        <v>36</v>
      </c>
      <c r="F166" s="160">
        <v>50</v>
      </c>
      <c r="G166" s="321">
        <v>50</v>
      </c>
      <c r="H166" s="224">
        <v>0</v>
      </c>
      <c r="I166" s="225"/>
      <c r="J166" s="224">
        <v>0</v>
      </c>
      <c r="K166" s="225"/>
      <c r="L166" s="224">
        <v>50</v>
      </c>
      <c r="M166" s="225">
        <v>50</v>
      </c>
      <c r="N166" s="224">
        <v>0</v>
      </c>
      <c r="O166" s="225"/>
      <c r="P166" s="224">
        <v>0</v>
      </c>
      <c r="Q166" s="225"/>
      <c r="R166" s="321" t="s">
        <v>487</v>
      </c>
      <c r="S166" s="337"/>
      <c r="T166" s="6"/>
    </row>
    <row r="167" spans="1:20" s="7" customFormat="1" ht="109.8" thickBot="1" x14ac:dyDescent="0.35">
      <c r="A167" s="389"/>
      <c r="B167" s="399"/>
      <c r="C167" s="338" t="s">
        <v>437</v>
      </c>
      <c r="D167" s="338" t="s">
        <v>21</v>
      </c>
      <c r="E167" s="339" t="s">
        <v>36</v>
      </c>
      <c r="F167" s="340">
        <v>10</v>
      </c>
      <c r="G167" s="338">
        <v>10</v>
      </c>
      <c r="H167" s="260">
        <v>0</v>
      </c>
      <c r="I167" s="341"/>
      <c r="J167" s="260">
        <v>0</v>
      </c>
      <c r="K167" s="341"/>
      <c r="L167" s="260">
        <v>10</v>
      </c>
      <c r="M167" s="341">
        <v>10</v>
      </c>
      <c r="N167" s="260">
        <v>0</v>
      </c>
      <c r="O167" s="341"/>
      <c r="P167" s="260">
        <v>0</v>
      </c>
      <c r="Q167" s="341"/>
      <c r="R167" s="338" t="s">
        <v>487</v>
      </c>
      <c r="S167" s="342"/>
      <c r="T167" s="6"/>
    </row>
    <row r="168" spans="1:20" s="7" customFormat="1" ht="31.2" x14ac:dyDescent="0.3">
      <c r="A168" s="388"/>
      <c r="B168" s="325">
        <v>4</v>
      </c>
      <c r="C168" s="328" t="s">
        <v>39</v>
      </c>
      <c r="D168" s="323" t="s">
        <v>21</v>
      </c>
      <c r="E168" s="329" t="s">
        <v>36</v>
      </c>
      <c r="F168" s="272">
        <v>61.71</v>
      </c>
      <c r="G168" s="330"/>
      <c r="H168" s="272">
        <v>0</v>
      </c>
      <c r="I168" s="330"/>
      <c r="J168" s="272">
        <v>0</v>
      </c>
      <c r="K168" s="330"/>
      <c r="L168" s="272">
        <v>61.71</v>
      </c>
      <c r="M168" s="330"/>
      <c r="N168" s="272">
        <v>0</v>
      </c>
      <c r="O168" s="330"/>
      <c r="P168" s="272">
        <v>0</v>
      </c>
      <c r="Q168" s="330"/>
      <c r="R168" s="329" t="s">
        <v>40</v>
      </c>
      <c r="S168" s="331">
        <v>3</v>
      </c>
      <c r="T168" s="6"/>
    </row>
    <row r="169" spans="1:20" s="7" customFormat="1" ht="46.5" customHeight="1" x14ac:dyDescent="0.3">
      <c r="A169" s="388"/>
      <c r="B169" s="74">
        <v>5</v>
      </c>
      <c r="C169" s="228" t="s">
        <v>160</v>
      </c>
      <c r="D169" s="156" t="s">
        <v>21</v>
      </c>
      <c r="E169" s="194" t="s">
        <v>36</v>
      </c>
      <c r="F169" s="224">
        <v>0</v>
      </c>
      <c r="G169" s="225">
        <v>18.61</v>
      </c>
      <c r="H169" s="224">
        <v>0</v>
      </c>
      <c r="I169" s="225"/>
      <c r="J169" s="224">
        <v>0</v>
      </c>
      <c r="K169" s="230">
        <v>18.61</v>
      </c>
      <c r="L169" s="224">
        <v>0</v>
      </c>
      <c r="M169" s="225"/>
      <c r="N169" s="224">
        <v>0</v>
      </c>
      <c r="O169" s="225"/>
      <c r="P169" s="224">
        <v>0</v>
      </c>
      <c r="Q169" s="225"/>
      <c r="R169" s="194" t="s">
        <v>43</v>
      </c>
      <c r="S169" s="112">
        <v>3</v>
      </c>
      <c r="T169" s="6"/>
    </row>
    <row r="170" spans="1:20" s="7" customFormat="1" ht="53.55" customHeight="1" x14ac:dyDescent="0.3">
      <c r="A170" s="388"/>
      <c r="B170" s="74">
        <v>6</v>
      </c>
      <c r="C170" s="228" t="s">
        <v>161</v>
      </c>
      <c r="D170" s="156" t="s">
        <v>21</v>
      </c>
      <c r="E170" s="194" t="s">
        <v>36</v>
      </c>
      <c r="F170" s="224">
        <v>0</v>
      </c>
      <c r="G170" s="225">
        <v>1.37</v>
      </c>
      <c r="H170" s="224">
        <v>0</v>
      </c>
      <c r="I170" s="225"/>
      <c r="J170" s="224">
        <v>0</v>
      </c>
      <c r="K170" s="230">
        <v>1.37</v>
      </c>
      <c r="L170" s="224">
        <v>0</v>
      </c>
      <c r="M170" s="225"/>
      <c r="N170" s="224">
        <v>0</v>
      </c>
      <c r="O170" s="225"/>
      <c r="P170" s="224">
        <v>0</v>
      </c>
      <c r="Q170" s="225"/>
      <c r="R170" s="194" t="s">
        <v>43</v>
      </c>
      <c r="S170" s="112">
        <v>2</v>
      </c>
      <c r="T170" s="6"/>
    </row>
    <row r="171" spans="1:20" s="7" customFormat="1" ht="54.75" customHeight="1" x14ac:dyDescent="0.3">
      <c r="A171" s="388"/>
      <c r="B171" s="74">
        <v>7</v>
      </c>
      <c r="C171" s="202" t="s">
        <v>315</v>
      </c>
      <c r="D171" s="156" t="s">
        <v>21</v>
      </c>
      <c r="E171" s="194" t="s">
        <v>36</v>
      </c>
      <c r="F171" s="224">
        <v>521.08000000000004</v>
      </c>
      <c r="G171" s="230">
        <v>399.96300000000002</v>
      </c>
      <c r="H171" s="224">
        <v>0</v>
      </c>
      <c r="I171" s="225"/>
      <c r="J171" s="224">
        <v>0</v>
      </c>
      <c r="K171" s="230">
        <v>139.25299999999999</v>
      </c>
      <c r="L171" s="224">
        <v>521.08000000000004</v>
      </c>
      <c r="M171" s="225">
        <v>260.70999999999998</v>
      </c>
      <c r="N171" s="224">
        <v>0</v>
      </c>
      <c r="O171" s="225"/>
      <c r="P171" s="224">
        <v>0</v>
      </c>
      <c r="Q171" s="225"/>
      <c r="R171" s="194" t="s">
        <v>40</v>
      </c>
      <c r="S171" s="112">
        <v>18</v>
      </c>
      <c r="T171" s="6"/>
    </row>
    <row r="172" spans="1:20" s="7" customFormat="1" ht="90.75" customHeight="1" x14ac:dyDescent="0.3">
      <c r="A172" s="388"/>
      <c r="B172" s="74">
        <v>8</v>
      </c>
      <c r="C172" s="228" t="s">
        <v>143</v>
      </c>
      <c r="D172" s="156" t="s">
        <v>21</v>
      </c>
      <c r="E172" s="194" t="s">
        <v>36</v>
      </c>
      <c r="F172" s="224">
        <v>41.42</v>
      </c>
      <c r="G172" s="225">
        <v>25.76</v>
      </c>
      <c r="H172" s="224">
        <v>0</v>
      </c>
      <c r="I172" s="225"/>
      <c r="J172" s="224">
        <v>0</v>
      </c>
      <c r="K172" s="225"/>
      <c r="L172" s="224">
        <v>41.42</v>
      </c>
      <c r="M172" s="225">
        <v>25.76</v>
      </c>
      <c r="N172" s="224">
        <v>0</v>
      </c>
      <c r="O172" s="225"/>
      <c r="P172" s="224">
        <v>0</v>
      </c>
      <c r="Q172" s="225"/>
      <c r="R172" s="194" t="s">
        <v>162</v>
      </c>
      <c r="S172" s="112">
        <v>20</v>
      </c>
      <c r="T172" s="6"/>
    </row>
    <row r="173" spans="1:20" s="7" customFormat="1" ht="68.25" customHeight="1" x14ac:dyDescent="0.3">
      <c r="A173" s="388"/>
      <c r="B173" s="74">
        <v>9</v>
      </c>
      <c r="C173" s="228" t="s">
        <v>41</v>
      </c>
      <c r="D173" s="156" t="s">
        <v>21</v>
      </c>
      <c r="E173" s="194" t="s">
        <v>36</v>
      </c>
      <c r="F173" s="224">
        <v>15.98</v>
      </c>
      <c r="G173" s="225"/>
      <c r="H173" s="224">
        <v>0</v>
      </c>
      <c r="I173" s="225"/>
      <c r="J173" s="224">
        <v>0</v>
      </c>
      <c r="K173" s="225"/>
      <c r="L173" s="224">
        <v>15.98</v>
      </c>
      <c r="M173" s="225"/>
      <c r="N173" s="224">
        <v>0</v>
      </c>
      <c r="O173" s="225"/>
      <c r="P173" s="224">
        <v>0</v>
      </c>
      <c r="Q173" s="225"/>
      <c r="R173" s="194" t="s">
        <v>40</v>
      </c>
      <c r="S173" s="112">
        <v>5</v>
      </c>
      <c r="T173" s="6"/>
    </row>
    <row r="174" spans="1:20" s="7" customFormat="1" ht="88.95" customHeight="1" x14ac:dyDescent="0.3">
      <c r="A174" s="390"/>
      <c r="B174" s="74">
        <v>10</v>
      </c>
      <c r="C174" s="202" t="s">
        <v>42</v>
      </c>
      <c r="D174" s="156" t="s">
        <v>21</v>
      </c>
      <c r="E174" s="194" t="s">
        <v>96</v>
      </c>
      <c r="F174" s="224">
        <v>45</v>
      </c>
      <c r="G174" s="225"/>
      <c r="H174" s="224">
        <v>0</v>
      </c>
      <c r="I174" s="225"/>
      <c r="J174" s="224">
        <v>0</v>
      </c>
      <c r="K174" s="225"/>
      <c r="L174" s="224">
        <v>45</v>
      </c>
      <c r="M174" s="225"/>
      <c r="N174" s="224">
        <v>0</v>
      </c>
      <c r="O174" s="225"/>
      <c r="P174" s="224">
        <v>0</v>
      </c>
      <c r="Q174" s="225"/>
      <c r="R174" s="172" t="s">
        <v>43</v>
      </c>
      <c r="S174" s="74">
        <v>87</v>
      </c>
      <c r="T174" s="6"/>
    </row>
    <row r="175" spans="1:20" s="7" customFormat="1" ht="100.05" customHeight="1" x14ac:dyDescent="0.3">
      <c r="A175" s="231"/>
      <c r="B175" s="74">
        <v>11</v>
      </c>
      <c r="C175" s="202" t="s">
        <v>163</v>
      </c>
      <c r="D175" s="156" t="s">
        <v>21</v>
      </c>
      <c r="E175" s="194" t="s">
        <v>36</v>
      </c>
      <c r="F175" s="224">
        <v>0</v>
      </c>
      <c r="G175" s="225"/>
      <c r="H175" s="224">
        <v>0</v>
      </c>
      <c r="I175" s="225"/>
      <c r="J175" s="224">
        <v>0</v>
      </c>
      <c r="K175" s="225"/>
      <c r="L175" s="224">
        <v>0</v>
      </c>
      <c r="M175" s="225"/>
      <c r="N175" s="224">
        <v>0</v>
      </c>
      <c r="O175" s="225"/>
      <c r="P175" s="224">
        <v>0</v>
      </c>
      <c r="Q175" s="225"/>
      <c r="R175" s="190" t="s">
        <v>44</v>
      </c>
      <c r="S175" s="113" t="s">
        <v>164</v>
      </c>
      <c r="T175" s="6"/>
    </row>
    <row r="176" spans="1:20" s="7" customFormat="1" ht="68.55" customHeight="1" x14ac:dyDescent="0.3">
      <c r="A176" s="232"/>
      <c r="B176" s="74">
        <v>12</v>
      </c>
      <c r="C176" s="184" t="s">
        <v>316</v>
      </c>
      <c r="D176" s="156" t="s">
        <v>21</v>
      </c>
      <c r="E176" s="194" t="s">
        <v>96</v>
      </c>
      <c r="F176" s="233">
        <v>3692.08</v>
      </c>
      <c r="G176" s="300">
        <v>3112.3539999999998</v>
      </c>
      <c r="H176" s="224">
        <v>0</v>
      </c>
      <c r="I176" s="225"/>
      <c r="J176" s="224">
        <v>0</v>
      </c>
      <c r="K176" s="225"/>
      <c r="L176" s="224">
        <v>3692.08</v>
      </c>
      <c r="M176" s="225">
        <v>3112.3539999999998</v>
      </c>
      <c r="N176" s="224">
        <v>0</v>
      </c>
      <c r="O176" s="225"/>
      <c r="P176" s="224">
        <v>0</v>
      </c>
      <c r="Q176" s="225"/>
      <c r="R176" s="172" t="s">
        <v>43</v>
      </c>
      <c r="S176" s="74">
        <v>362</v>
      </c>
      <c r="T176" s="6"/>
    </row>
    <row r="177" spans="1:20" s="7" customFormat="1" ht="55.5" customHeight="1" x14ac:dyDescent="0.3">
      <c r="A177" s="381"/>
      <c r="B177" s="379">
        <v>13</v>
      </c>
      <c r="C177" s="184" t="s">
        <v>342</v>
      </c>
      <c r="D177" s="156" t="s">
        <v>21</v>
      </c>
      <c r="E177" s="194" t="s">
        <v>96</v>
      </c>
      <c r="F177" s="234">
        <v>0</v>
      </c>
      <c r="G177" s="225"/>
      <c r="H177" s="234">
        <v>0</v>
      </c>
      <c r="I177" s="225"/>
      <c r="J177" s="234">
        <v>0</v>
      </c>
      <c r="K177" s="225"/>
      <c r="L177" s="234">
        <v>0</v>
      </c>
      <c r="M177" s="225"/>
      <c r="N177" s="234">
        <v>0</v>
      </c>
      <c r="O177" s="225"/>
      <c r="P177" s="234">
        <v>0</v>
      </c>
      <c r="Q177" s="225"/>
      <c r="R177" s="172" t="s">
        <v>43</v>
      </c>
      <c r="S177" s="74">
        <v>10</v>
      </c>
      <c r="T177" s="6"/>
    </row>
    <row r="178" spans="1:20" s="7" customFormat="1" ht="90.75" customHeight="1" x14ac:dyDescent="0.3">
      <c r="A178" s="381"/>
      <c r="B178" s="377"/>
      <c r="C178" s="184" t="s">
        <v>343</v>
      </c>
      <c r="D178" s="156" t="s">
        <v>21</v>
      </c>
      <c r="E178" s="194" t="s">
        <v>96</v>
      </c>
      <c r="F178" s="233">
        <v>0</v>
      </c>
      <c r="G178" s="194"/>
      <c r="H178" s="224">
        <v>0</v>
      </c>
      <c r="I178" s="225"/>
      <c r="J178" s="224">
        <v>0</v>
      </c>
      <c r="K178" s="225"/>
      <c r="L178" s="235">
        <v>0</v>
      </c>
      <c r="M178" s="236"/>
      <c r="N178" s="224">
        <v>0</v>
      </c>
      <c r="O178" s="225"/>
      <c r="P178" s="224">
        <v>0</v>
      </c>
      <c r="Q178" s="225"/>
      <c r="R178" s="172" t="s">
        <v>43</v>
      </c>
      <c r="S178" s="74">
        <v>150</v>
      </c>
      <c r="T178" s="6"/>
    </row>
    <row r="179" spans="1:20" s="7" customFormat="1" ht="90.75" customHeight="1" x14ac:dyDescent="0.3">
      <c r="A179" s="381"/>
      <c r="B179" s="377"/>
      <c r="C179" s="184" t="s">
        <v>344</v>
      </c>
      <c r="D179" s="156" t="s">
        <v>21</v>
      </c>
      <c r="E179" s="194" t="s">
        <v>96</v>
      </c>
      <c r="F179" s="233">
        <v>0</v>
      </c>
      <c r="G179" s="194"/>
      <c r="H179" s="224">
        <v>0</v>
      </c>
      <c r="I179" s="225"/>
      <c r="J179" s="224">
        <v>0</v>
      </c>
      <c r="K179" s="225"/>
      <c r="L179" s="235">
        <v>0</v>
      </c>
      <c r="M179" s="236"/>
      <c r="N179" s="224">
        <v>0</v>
      </c>
      <c r="O179" s="225"/>
      <c r="P179" s="224">
        <v>0</v>
      </c>
      <c r="Q179" s="225"/>
      <c r="R179" s="190" t="s">
        <v>44</v>
      </c>
      <c r="S179" s="113" t="s">
        <v>317</v>
      </c>
      <c r="T179" s="6"/>
    </row>
    <row r="180" spans="1:20" s="7" customFormat="1" ht="90.75" customHeight="1" x14ac:dyDescent="0.3">
      <c r="A180" s="382"/>
      <c r="B180" s="380"/>
      <c r="C180" s="184" t="s">
        <v>345</v>
      </c>
      <c r="D180" s="156" t="s">
        <v>21</v>
      </c>
      <c r="E180" s="194" t="s">
        <v>96</v>
      </c>
      <c r="F180" s="233">
        <v>0</v>
      </c>
      <c r="G180" s="194"/>
      <c r="H180" s="224">
        <v>0</v>
      </c>
      <c r="I180" s="225"/>
      <c r="J180" s="224">
        <v>0</v>
      </c>
      <c r="K180" s="225"/>
      <c r="L180" s="235">
        <v>0</v>
      </c>
      <c r="M180" s="236"/>
      <c r="N180" s="224">
        <v>0</v>
      </c>
      <c r="O180" s="225"/>
      <c r="P180" s="224">
        <v>0</v>
      </c>
      <c r="Q180" s="225"/>
      <c r="R180" s="190" t="s">
        <v>44</v>
      </c>
      <c r="S180" s="113" t="s">
        <v>318</v>
      </c>
      <c r="T180" s="6"/>
    </row>
    <row r="181" spans="1:20" s="7" customFormat="1" ht="90.75" customHeight="1" x14ac:dyDescent="0.3">
      <c r="A181" s="231"/>
      <c r="B181" s="74">
        <v>14</v>
      </c>
      <c r="C181" s="184" t="s">
        <v>165</v>
      </c>
      <c r="D181" s="156" t="s">
        <v>21</v>
      </c>
      <c r="E181" s="194" t="s">
        <v>36</v>
      </c>
      <c r="F181" s="233">
        <v>20</v>
      </c>
      <c r="G181" s="194"/>
      <c r="H181" s="224">
        <v>0</v>
      </c>
      <c r="I181" s="225"/>
      <c r="J181" s="224">
        <v>0</v>
      </c>
      <c r="K181" s="225"/>
      <c r="L181" s="235">
        <v>20</v>
      </c>
      <c r="M181" s="236"/>
      <c r="N181" s="224">
        <v>0</v>
      </c>
      <c r="O181" s="225"/>
      <c r="P181" s="224">
        <v>0</v>
      </c>
      <c r="Q181" s="225"/>
      <c r="R181" s="190" t="s">
        <v>45</v>
      </c>
      <c r="S181" s="113" t="s">
        <v>166</v>
      </c>
      <c r="T181" s="6"/>
    </row>
    <row r="182" spans="1:20" s="7" customFormat="1" ht="90.75" customHeight="1" x14ac:dyDescent="0.3">
      <c r="A182" s="231"/>
      <c r="B182" s="74">
        <v>15</v>
      </c>
      <c r="C182" s="174" t="s">
        <v>169</v>
      </c>
      <c r="D182" s="172" t="s">
        <v>21</v>
      </c>
      <c r="E182" s="172" t="s">
        <v>36</v>
      </c>
      <c r="F182" s="233">
        <v>48.18</v>
      </c>
      <c r="G182" s="300">
        <v>15.4</v>
      </c>
      <c r="H182" s="224">
        <v>0</v>
      </c>
      <c r="I182" s="230"/>
      <c r="J182" s="224">
        <v>0</v>
      </c>
      <c r="K182" s="230"/>
      <c r="L182" s="235">
        <v>48.18</v>
      </c>
      <c r="M182" s="237">
        <v>15.4</v>
      </c>
      <c r="N182" s="224">
        <v>0</v>
      </c>
      <c r="O182" s="230"/>
      <c r="P182" s="224">
        <v>0</v>
      </c>
      <c r="Q182" s="230"/>
      <c r="R182" s="156" t="s">
        <v>43</v>
      </c>
      <c r="S182" s="114">
        <v>12</v>
      </c>
      <c r="T182" s="6"/>
    </row>
    <row r="183" spans="1:20" s="7" customFormat="1" ht="90.75" customHeight="1" x14ac:dyDescent="0.3">
      <c r="A183" s="231"/>
      <c r="B183" s="74">
        <v>16</v>
      </c>
      <c r="C183" s="174" t="s">
        <v>170</v>
      </c>
      <c r="D183" s="172" t="s">
        <v>21</v>
      </c>
      <c r="E183" s="172" t="s">
        <v>36</v>
      </c>
      <c r="F183" s="224">
        <v>30</v>
      </c>
      <c r="G183" s="230">
        <v>30</v>
      </c>
      <c r="H183" s="224">
        <v>0</v>
      </c>
      <c r="I183" s="230"/>
      <c r="J183" s="224">
        <v>0</v>
      </c>
      <c r="K183" s="230"/>
      <c r="L183" s="224">
        <v>30</v>
      </c>
      <c r="M183" s="230">
        <v>30</v>
      </c>
      <c r="N183" s="224">
        <v>0</v>
      </c>
      <c r="O183" s="230"/>
      <c r="P183" s="224">
        <v>0</v>
      </c>
      <c r="Q183" s="230"/>
      <c r="R183" s="156" t="s">
        <v>172</v>
      </c>
      <c r="S183" s="114" t="s">
        <v>173</v>
      </c>
      <c r="T183" s="6"/>
    </row>
    <row r="184" spans="1:20" s="7" customFormat="1" ht="61.8" customHeight="1" x14ac:dyDescent="0.3">
      <c r="A184" s="174" t="s">
        <v>503</v>
      </c>
      <c r="B184" s="74">
        <v>17</v>
      </c>
      <c r="C184" s="174" t="s">
        <v>496</v>
      </c>
      <c r="D184" s="172" t="s">
        <v>21</v>
      </c>
      <c r="E184" s="172" t="s">
        <v>36</v>
      </c>
      <c r="F184" s="224">
        <v>50</v>
      </c>
      <c r="G184" s="230">
        <v>50</v>
      </c>
      <c r="H184" s="224"/>
      <c r="I184" s="230"/>
      <c r="J184" s="224"/>
      <c r="K184" s="230"/>
      <c r="L184" s="224">
        <v>50</v>
      </c>
      <c r="M184" s="230">
        <v>50</v>
      </c>
      <c r="N184" s="224"/>
      <c r="O184" s="230"/>
      <c r="P184" s="224"/>
      <c r="Q184" s="230"/>
      <c r="R184" s="156" t="s">
        <v>504</v>
      </c>
      <c r="S184" s="127" t="s">
        <v>505</v>
      </c>
      <c r="T184" s="6"/>
    </row>
    <row r="185" spans="1:20" s="7" customFormat="1" ht="33" customHeight="1" x14ac:dyDescent="0.3">
      <c r="A185" s="162"/>
      <c r="B185" s="70"/>
      <c r="C185" s="158" t="s">
        <v>5</v>
      </c>
      <c r="D185" s="158"/>
      <c r="E185" s="158"/>
      <c r="F185" s="157">
        <f>F156+F157+F158+F161+F168+F169+F170+F171+F172+F173+F174+F175+F176+F177+F181+F182+F183+F184</f>
        <v>4970.6000000000004</v>
      </c>
      <c r="G185" s="158">
        <f>G156+G157+G158+G161+G168+G169+G170+G171+G172+G173+G174+G175+G176+G177+G181+G182+G183+G184</f>
        <v>4013.7170000000001</v>
      </c>
      <c r="H185" s="157">
        <f t="shared" ref="H185:Q185" si="13">H156+H157+H158+H161+H168+H169+H170+H171+H172+H173+H174+H175+H176+H177+H181+H182+H183+H184</f>
        <v>0</v>
      </c>
      <c r="I185" s="158">
        <f t="shared" si="13"/>
        <v>0</v>
      </c>
      <c r="J185" s="157">
        <f t="shared" si="13"/>
        <v>0</v>
      </c>
      <c r="K185" s="158">
        <f t="shared" si="13"/>
        <v>167.88299999999998</v>
      </c>
      <c r="L185" s="157">
        <f t="shared" si="13"/>
        <v>4970.6000000000004</v>
      </c>
      <c r="M185" s="158">
        <f t="shared" si="13"/>
        <v>3845.8339999999998</v>
      </c>
      <c r="N185" s="157">
        <f t="shared" si="13"/>
        <v>0</v>
      </c>
      <c r="O185" s="158">
        <f t="shared" si="13"/>
        <v>0</v>
      </c>
      <c r="P185" s="157">
        <f t="shared" si="13"/>
        <v>0</v>
      </c>
      <c r="Q185" s="158">
        <f t="shared" si="13"/>
        <v>0</v>
      </c>
      <c r="R185" s="158"/>
      <c r="S185" s="127"/>
      <c r="T185" s="6"/>
    </row>
    <row r="186" spans="1:20" s="39" customFormat="1" ht="25.5" customHeight="1" x14ac:dyDescent="0.3">
      <c r="A186" s="347" t="s">
        <v>232</v>
      </c>
      <c r="B186" s="348"/>
      <c r="C186" s="348"/>
      <c r="D186" s="348"/>
      <c r="E186" s="348"/>
      <c r="F186" s="348"/>
      <c r="G186" s="348"/>
      <c r="H186" s="348"/>
      <c r="I186" s="348"/>
      <c r="J186" s="348"/>
      <c r="K186" s="348"/>
      <c r="L186" s="348"/>
      <c r="M186" s="348"/>
      <c r="N186" s="348"/>
      <c r="O186" s="348"/>
      <c r="P186" s="348"/>
      <c r="Q186" s="348"/>
      <c r="R186" s="348"/>
      <c r="S186" s="349"/>
      <c r="T186" s="38"/>
    </row>
    <row r="187" spans="1:20" s="7" customFormat="1" ht="91.05" customHeight="1" x14ac:dyDescent="0.3">
      <c r="A187" s="368" t="s">
        <v>549</v>
      </c>
      <c r="B187" s="127">
        <v>1</v>
      </c>
      <c r="C187" s="174" t="s">
        <v>352</v>
      </c>
      <c r="D187" s="156" t="s">
        <v>21</v>
      </c>
      <c r="E187" s="156" t="s">
        <v>95</v>
      </c>
      <c r="F187" s="160">
        <v>10</v>
      </c>
      <c r="G187" s="156"/>
      <c r="H187" s="160">
        <v>0</v>
      </c>
      <c r="I187" s="156"/>
      <c r="J187" s="238">
        <v>0</v>
      </c>
      <c r="K187" s="163"/>
      <c r="L187" s="160">
        <v>10</v>
      </c>
      <c r="M187" s="156"/>
      <c r="N187" s="160">
        <v>0</v>
      </c>
      <c r="O187" s="156"/>
      <c r="P187" s="238">
        <v>0</v>
      </c>
      <c r="Q187" s="163"/>
      <c r="R187" s="156" t="s">
        <v>353</v>
      </c>
      <c r="S187" s="127" t="s">
        <v>354</v>
      </c>
      <c r="T187" s="6"/>
    </row>
    <row r="188" spans="1:20" s="7" customFormat="1" ht="85.05" customHeight="1" x14ac:dyDescent="0.3">
      <c r="A188" s="369"/>
      <c r="B188" s="298">
        <v>2</v>
      </c>
      <c r="C188" s="174" t="s">
        <v>355</v>
      </c>
      <c r="D188" s="156" t="s">
        <v>21</v>
      </c>
      <c r="E188" s="156" t="s">
        <v>95</v>
      </c>
      <c r="F188" s="160">
        <v>10</v>
      </c>
      <c r="G188" s="156"/>
      <c r="H188" s="160">
        <v>0</v>
      </c>
      <c r="I188" s="156"/>
      <c r="J188" s="238">
        <v>0</v>
      </c>
      <c r="K188" s="163"/>
      <c r="L188" s="160">
        <v>10</v>
      </c>
      <c r="M188" s="156"/>
      <c r="N188" s="160">
        <v>0</v>
      </c>
      <c r="O188" s="156"/>
      <c r="P188" s="160">
        <v>0</v>
      </c>
      <c r="Q188" s="156"/>
      <c r="R188" s="156" t="s">
        <v>353</v>
      </c>
      <c r="S188" s="127" t="s">
        <v>354</v>
      </c>
      <c r="T188" s="6"/>
    </row>
    <row r="189" spans="1:20" s="7" customFormat="1" ht="92.55" customHeight="1" x14ac:dyDescent="0.3">
      <c r="A189" s="369"/>
      <c r="B189" s="298">
        <v>3</v>
      </c>
      <c r="C189" s="156" t="s">
        <v>356</v>
      </c>
      <c r="D189" s="156" t="s">
        <v>21</v>
      </c>
      <c r="E189" s="156" t="s">
        <v>95</v>
      </c>
      <c r="F189" s="224">
        <v>50</v>
      </c>
      <c r="G189" s="230"/>
      <c r="H189" s="224">
        <v>0</v>
      </c>
      <c r="I189" s="230"/>
      <c r="J189" s="224">
        <v>0</v>
      </c>
      <c r="K189" s="230"/>
      <c r="L189" s="224">
        <v>50</v>
      </c>
      <c r="M189" s="230"/>
      <c r="N189" s="224">
        <v>0</v>
      </c>
      <c r="O189" s="230"/>
      <c r="P189" s="224">
        <v>0</v>
      </c>
      <c r="Q189" s="230"/>
      <c r="R189" s="156" t="s">
        <v>353</v>
      </c>
      <c r="S189" s="127" t="s">
        <v>357</v>
      </c>
      <c r="T189" s="6"/>
    </row>
    <row r="190" spans="1:20" s="7" customFormat="1" ht="92.55" customHeight="1" x14ac:dyDescent="0.3">
      <c r="A190" s="370"/>
      <c r="B190" s="298">
        <v>4</v>
      </c>
      <c r="C190" s="156" t="s">
        <v>84</v>
      </c>
      <c r="D190" s="156" t="s">
        <v>21</v>
      </c>
      <c r="E190" s="156" t="s">
        <v>95</v>
      </c>
      <c r="F190" s="224">
        <v>245.5</v>
      </c>
      <c r="G190" s="230">
        <v>195.6</v>
      </c>
      <c r="H190" s="224">
        <v>0</v>
      </c>
      <c r="I190" s="230"/>
      <c r="J190" s="224">
        <v>0</v>
      </c>
      <c r="K190" s="230"/>
      <c r="L190" s="224">
        <v>245.5</v>
      </c>
      <c r="M190" s="230">
        <v>195.6</v>
      </c>
      <c r="N190" s="224">
        <v>0</v>
      </c>
      <c r="O190" s="230"/>
      <c r="P190" s="224">
        <v>0</v>
      </c>
      <c r="Q190" s="230"/>
      <c r="R190" s="156" t="s">
        <v>353</v>
      </c>
      <c r="S190" s="127" t="s">
        <v>358</v>
      </c>
      <c r="T190" s="6"/>
    </row>
    <row r="191" spans="1:20" s="7" customFormat="1" ht="92.55" customHeight="1" x14ac:dyDescent="0.3">
      <c r="A191" s="355" t="s">
        <v>547</v>
      </c>
      <c r="B191" s="298">
        <v>5</v>
      </c>
      <c r="C191" s="297" t="s">
        <v>406</v>
      </c>
      <c r="D191" s="156" t="s">
        <v>21</v>
      </c>
      <c r="E191" s="156" t="s">
        <v>95</v>
      </c>
      <c r="F191" s="224">
        <v>230</v>
      </c>
      <c r="G191" s="230">
        <v>93.078999999999994</v>
      </c>
      <c r="H191" s="224">
        <v>0</v>
      </c>
      <c r="I191" s="230"/>
      <c r="J191" s="224">
        <v>0</v>
      </c>
      <c r="K191" s="230"/>
      <c r="L191" s="224">
        <v>230</v>
      </c>
      <c r="M191" s="230">
        <v>93.078999999999994</v>
      </c>
      <c r="N191" s="224">
        <v>0</v>
      </c>
      <c r="O191" s="230"/>
      <c r="P191" s="224">
        <v>0</v>
      </c>
      <c r="Q191" s="230"/>
      <c r="R191" s="156" t="s">
        <v>409</v>
      </c>
      <c r="S191" s="127">
        <v>2895</v>
      </c>
      <c r="T191" s="6"/>
    </row>
    <row r="192" spans="1:20" s="7" customFormat="1" ht="92.55" customHeight="1" x14ac:dyDescent="0.3">
      <c r="A192" s="353"/>
      <c r="B192" s="298">
        <v>6</v>
      </c>
      <c r="C192" s="297" t="s">
        <v>407</v>
      </c>
      <c r="D192" s="156" t="s">
        <v>21</v>
      </c>
      <c r="E192" s="156" t="s">
        <v>95</v>
      </c>
      <c r="F192" s="224">
        <v>520</v>
      </c>
      <c r="G192" s="230">
        <v>769.88800000000003</v>
      </c>
      <c r="H192" s="224">
        <v>0</v>
      </c>
      <c r="I192" s="230"/>
      <c r="J192" s="224">
        <v>0</v>
      </c>
      <c r="K192" s="230"/>
      <c r="L192" s="224">
        <v>520</v>
      </c>
      <c r="M192" s="230">
        <v>769.88800000000003</v>
      </c>
      <c r="N192" s="224">
        <v>0</v>
      </c>
      <c r="O192" s="230"/>
      <c r="P192" s="224">
        <v>0</v>
      </c>
      <c r="Q192" s="230"/>
      <c r="R192" s="156" t="s">
        <v>409</v>
      </c>
      <c r="S192" s="127">
        <v>2895</v>
      </c>
      <c r="T192" s="6"/>
    </row>
    <row r="193" spans="1:20" s="7" customFormat="1" ht="90" customHeight="1" x14ac:dyDescent="0.3">
      <c r="A193" s="354"/>
      <c r="B193" s="298">
        <v>7</v>
      </c>
      <c r="C193" s="297" t="s">
        <v>408</v>
      </c>
      <c r="D193" s="156" t="s">
        <v>21</v>
      </c>
      <c r="E193" s="156" t="s">
        <v>95</v>
      </c>
      <c r="F193" s="224">
        <v>560</v>
      </c>
      <c r="G193" s="230">
        <v>425.05</v>
      </c>
      <c r="H193" s="224">
        <v>0</v>
      </c>
      <c r="I193" s="230"/>
      <c r="J193" s="224">
        <v>0</v>
      </c>
      <c r="K193" s="230"/>
      <c r="L193" s="224">
        <v>560</v>
      </c>
      <c r="M193" s="230">
        <v>425.05</v>
      </c>
      <c r="N193" s="224">
        <v>0</v>
      </c>
      <c r="O193" s="230"/>
      <c r="P193" s="224">
        <v>0</v>
      </c>
      <c r="Q193" s="230"/>
      <c r="R193" s="156" t="s">
        <v>409</v>
      </c>
      <c r="S193" s="127">
        <v>2895</v>
      </c>
      <c r="T193" s="6"/>
    </row>
    <row r="194" spans="1:20" s="7" customFormat="1" ht="118.5" customHeight="1" x14ac:dyDescent="0.3">
      <c r="A194" s="371" t="s">
        <v>548</v>
      </c>
      <c r="B194" s="298">
        <v>8</v>
      </c>
      <c r="C194" s="297" t="s">
        <v>359</v>
      </c>
      <c r="D194" s="156" t="s">
        <v>21</v>
      </c>
      <c r="E194" s="156" t="s">
        <v>95</v>
      </c>
      <c r="F194" s="224">
        <v>9472</v>
      </c>
      <c r="G194" s="230">
        <v>8239.8330000000005</v>
      </c>
      <c r="H194" s="224">
        <v>0</v>
      </c>
      <c r="I194" s="230"/>
      <c r="J194" s="224">
        <v>0</v>
      </c>
      <c r="K194" s="230"/>
      <c r="L194" s="224">
        <v>9472</v>
      </c>
      <c r="M194" s="230">
        <v>8239.8330000000005</v>
      </c>
      <c r="N194" s="224">
        <v>0</v>
      </c>
      <c r="O194" s="230"/>
      <c r="P194" s="224">
        <v>0</v>
      </c>
      <c r="Q194" s="230"/>
      <c r="R194" s="156" t="s">
        <v>360</v>
      </c>
      <c r="S194" s="127"/>
      <c r="T194" s="6"/>
    </row>
    <row r="195" spans="1:20" s="7" customFormat="1" ht="61.05" customHeight="1" x14ac:dyDescent="0.3">
      <c r="A195" s="372"/>
      <c r="B195" s="298">
        <v>9</v>
      </c>
      <c r="C195" s="156" t="s">
        <v>361</v>
      </c>
      <c r="D195" s="156" t="s">
        <v>21</v>
      </c>
      <c r="E195" s="156" t="s">
        <v>368</v>
      </c>
      <c r="F195" s="224">
        <v>8.51</v>
      </c>
      <c r="G195" s="230"/>
      <c r="H195" s="224">
        <v>0</v>
      </c>
      <c r="I195" s="230"/>
      <c r="J195" s="224">
        <v>0</v>
      </c>
      <c r="K195" s="230"/>
      <c r="L195" s="224">
        <v>8.51</v>
      </c>
      <c r="M195" s="230"/>
      <c r="N195" s="224">
        <v>0</v>
      </c>
      <c r="O195" s="230"/>
      <c r="P195" s="224">
        <v>0</v>
      </c>
      <c r="Q195" s="230"/>
      <c r="R195" s="156" t="s">
        <v>362</v>
      </c>
      <c r="S195" s="127"/>
      <c r="T195" s="6"/>
    </row>
    <row r="196" spans="1:20" s="7" customFormat="1" ht="69.45" customHeight="1" x14ac:dyDescent="0.3">
      <c r="A196" s="372"/>
      <c r="B196" s="298">
        <v>10</v>
      </c>
      <c r="C196" s="156" t="s">
        <v>363</v>
      </c>
      <c r="D196" s="156" t="s">
        <v>21</v>
      </c>
      <c r="E196" s="156" t="s">
        <v>368</v>
      </c>
      <c r="F196" s="224">
        <v>400</v>
      </c>
      <c r="G196" s="230">
        <v>377.9</v>
      </c>
      <c r="H196" s="224">
        <v>0</v>
      </c>
      <c r="I196" s="230"/>
      <c r="J196" s="224">
        <v>0</v>
      </c>
      <c r="K196" s="230"/>
      <c r="L196" s="224">
        <v>400</v>
      </c>
      <c r="M196" s="230">
        <v>377.9</v>
      </c>
      <c r="N196" s="224">
        <v>0</v>
      </c>
      <c r="O196" s="230"/>
      <c r="P196" s="224">
        <v>0</v>
      </c>
      <c r="Q196" s="230"/>
      <c r="R196" s="156" t="s">
        <v>364</v>
      </c>
      <c r="S196" s="127"/>
      <c r="T196" s="6"/>
    </row>
    <row r="197" spans="1:20" s="7" customFormat="1" ht="92.55" customHeight="1" x14ac:dyDescent="0.3">
      <c r="A197" s="373"/>
      <c r="B197" s="298">
        <v>11</v>
      </c>
      <c r="C197" s="156" t="s">
        <v>365</v>
      </c>
      <c r="D197" s="156" t="s">
        <v>21</v>
      </c>
      <c r="E197" s="156" t="s">
        <v>367</v>
      </c>
      <c r="F197" s="224">
        <v>1521.1569999999999</v>
      </c>
      <c r="G197" s="230"/>
      <c r="H197" s="224">
        <v>0</v>
      </c>
      <c r="I197" s="230"/>
      <c r="J197" s="224">
        <v>0</v>
      </c>
      <c r="K197" s="230"/>
      <c r="L197" s="224">
        <v>126.5</v>
      </c>
      <c r="M197" s="230"/>
      <c r="N197" s="224">
        <v>0</v>
      </c>
      <c r="O197" s="230"/>
      <c r="P197" s="224">
        <v>1394.6569999999999</v>
      </c>
      <c r="Q197" s="230"/>
      <c r="R197" s="156" t="s">
        <v>366</v>
      </c>
      <c r="S197" s="127"/>
      <c r="T197" s="6"/>
    </row>
    <row r="198" spans="1:20" s="7" customFormat="1" ht="61.2" customHeight="1" x14ac:dyDescent="0.3">
      <c r="A198" s="371" t="s">
        <v>435</v>
      </c>
      <c r="B198" s="298">
        <v>12</v>
      </c>
      <c r="C198" s="165" t="s">
        <v>431</v>
      </c>
      <c r="D198" s="156" t="s">
        <v>21</v>
      </c>
      <c r="E198" s="156" t="s">
        <v>430</v>
      </c>
      <c r="F198" s="160">
        <v>25</v>
      </c>
      <c r="G198" s="212">
        <v>25</v>
      </c>
      <c r="H198" s="160">
        <v>0</v>
      </c>
      <c r="I198" s="156"/>
      <c r="J198" s="160">
        <v>0</v>
      </c>
      <c r="K198" s="156"/>
      <c r="L198" s="160">
        <v>25</v>
      </c>
      <c r="M198" s="212">
        <v>25</v>
      </c>
      <c r="N198" s="160">
        <v>0</v>
      </c>
      <c r="O198" s="156"/>
      <c r="P198" s="160">
        <v>0</v>
      </c>
      <c r="Q198" s="156"/>
      <c r="R198" s="212" t="s">
        <v>433</v>
      </c>
      <c r="S198" s="109">
        <v>1</v>
      </c>
      <c r="T198" s="6"/>
    </row>
    <row r="199" spans="1:20" s="7" customFormat="1" ht="76.2" customHeight="1" x14ac:dyDescent="0.3">
      <c r="A199" s="373"/>
      <c r="B199" s="298">
        <v>13</v>
      </c>
      <c r="C199" s="165" t="s">
        <v>432</v>
      </c>
      <c r="D199" s="156" t="s">
        <v>21</v>
      </c>
      <c r="E199" s="156" t="s">
        <v>430</v>
      </c>
      <c r="F199" s="160">
        <v>25</v>
      </c>
      <c r="G199" s="212">
        <v>25</v>
      </c>
      <c r="H199" s="160">
        <v>0</v>
      </c>
      <c r="I199" s="156"/>
      <c r="J199" s="160">
        <v>0</v>
      </c>
      <c r="K199" s="156"/>
      <c r="L199" s="160">
        <v>25</v>
      </c>
      <c r="M199" s="212">
        <v>25</v>
      </c>
      <c r="N199" s="160">
        <v>0</v>
      </c>
      <c r="O199" s="156"/>
      <c r="P199" s="160">
        <v>0</v>
      </c>
      <c r="Q199" s="156"/>
      <c r="R199" s="212" t="s">
        <v>433</v>
      </c>
      <c r="S199" s="109">
        <v>1</v>
      </c>
      <c r="T199" s="6"/>
    </row>
    <row r="200" spans="1:20" s="7" customFormat="1" ht="84.6" customHeight="1" x14ac:dyDescent="0.3">
      <c r="A200" s="350" t="s">
        <v>485</v>
      </c>
      <c r="B200" s="298">
        <v>14</v>
      </c>
      <c r="C200" s="165" t="s">
        <v>499</v>
      </c>
      <c r="D200" s="156" t="s">
        <v>21</v>
      </c>
      <c r="E200" s="156" t="s">
        <v>430</v>
      </c>
      <c r="F200" s="160">
        <v>175</v>
      </c>
      <c r="G200" s="156">
        <v>172.69300000000001</v>
      </c>
      <c r="H200" s="160">
        <v>0</v>
      </c>
      <c r="I200" s="156"/>
      <c r="J200" s="160">
        <v>0</v>
      </c>
      <c r="K200" s="156"/>
      <c r="L200" s="160">
        <v>175</v>
      </c>
      <c r="M200" s="156">
        <v>172.69300000000001</v>
      </c>
      <c r="N200" s="160">
        <v>0</v>
      </c>
      <c r="O200" s="156"/>
      <c r="P200" s="160">
        <v>0</v>
      </c>
      <c r="Q200" s="156"/>
      <c r="R200" s="156" t="s">
        <v>434</v>
      </c>
      <c r="S200" s="127">
        <v>1</v>
      </c>
      <c r="T200" s="6"/>
    </row>
    <row r="201" spans="1:20" s="7" customFormat="1" ht="87.6" customHeight="1" x14ac:dyDescent="0.3">
      <c r="A201" s="350"/>
      <c r="B201" s="298">
        <v>15</v>
      </c>
      <c r="C201" s="165" t="s">
        <v>500</v>
      </c>
      <c r="D201" s="156" t="s">
        <v>21</v>
      </c>
      <c r="E201" s="156" t="s">
        <v>430</v>
      </c>
      <c r="F201" s="160">
        <v>175</v>
      </c>
      <c r="G201" s="156">
        <v>149.90899999999999</v>
      </c>
      <c r="H201" s="160">
        <v>0</v>
      </c>
      <c r="I201" s="156"/>
      <c r="J201" s="160">
        <v>0</v>
      </c>
      <c r="K201" s="156"/>
      <c r="L201" s="160">
        <v>175</v>
      </c>
      <c r="M201" s="156">
        <v>149.90899999999999</v>
      </c>
      <c r="N201" s="160">
        <v>0</v>
      </c>
      <c r="O201" s="156"/>
      <c r="P201" s="160">
        <v>0</v>
      </c>
      <c r="Q201" s="156"/>
      <c r="R201" s="156" t="s">
        <v>434</v>
      </c>
      <c r="S201" s="127">
        <v>1</v>
      </c>
      <c r="T201" s="6"/>
    </row>
    <row r="202" spans="1:20" s="7" customFormat="1" ht="75.599999999999994" customHeight="1" x14ac:dyDescent="0.3">
      <c r="A202" s="374" t="s">
        <v>533</v>
      </c>
      <c r="B202" s="298">
        <v>16</v>
      </c>
      <c r="C202" s="323" t="s">
        <v>554</v>
      </c>
      <c r="D202" s="156" t="s">
        <v>21</v>
      </c>
      <c r="E202" s="156" t="s">
        <v>492</v>
      </c>
      <c r="F202" s="160">
        <v>10400</v>
      </c>
      <c r="G202" s="156">
        <v>10400</v>
      </c>
      <c r="H202" s="160"/>
      <c r="I202" s="156"/>
      <c r="J202" s="160"/>
      <c r="K202" s="156"/>
      <c r="L202" s="160">
        <v>10400</v>
      </c>
      <c r="M202" s="156">
        <v>10400</v>
      </c>
      <c r="N202" s="160"/>
      <c r="O202" s="156"/>
      <c r="P202" s="160"/>
      <c r="Q202" s="156"/>
      <c r="R202" s="156"/>
      <c r="S202" s="127"/>
      <c r="T202" s="6"/>
    </row>
    <row r="203" spans="1:20" s="7" customFormat="1" ht="75.599999999999994" customHeight="1" x14ac:dyDescent="0.3">
      <c r="A203" s="375"/>
      <c r="B203" s="298">
        <v>17</v>
      </c>
      <c r="C203" s="323" t="s">
        <v>493</v>
      </c>
      <c r="D203" s="156" t="s">
        <v>21</v>
      </c>
      <c r="E203" s="156" t="s">
        <v>492</v>
      </c>
      <c r="F203" s="160">
        <v>1079.6880000000001</v>
      </c>
      <c r="G203" s="156">
        <v>1079.69</v>
      </c>
      <c r="H203" s="160"/>
      <c r="I203" s="156"/>
      <c r="J203" s="160"/>
      <c r="K203" s="156"/>
      <c r="L203" s="160">
        <v>1079.6880000000001</v>
      </c>
      <c r="M203" s="156">
        <v>1079.69</v>
      </c>
      <c r="N203" s="160"/>
      <c r="O203" s="156"/>
      <c r="P203" s="160"/>
      <c r="Q203" s="156"/>
      <c r="R203" s="156"/>
      <c r="S203" s="127"/>
      <c r="T203" s="6"/>
    </row>
    <row r="204" spans="1:20" s="7" customFormat="1" ht="75.599999999999994" customHeight="1" x14ac:dyDescent="0.3">
      <c r="A204" s="299" t="s">
        <v>525</v>
      </c>
      <c r="B204" s="298">
        <v>18</v>
      </c>
      <c r="C204" s="299" t="s">
        <v>526</v>
      </c>
      <c r="D204" s="156" t="s">
        <v>21</v>
      </c>
      <c r="E204" s="282" t="s">
        <v>527</v>
      </c>
      <c r="F204" s="160">
        <v>620.33100000000002</v>
      </c>
      <c r="G204" s="156">
        <v>620.33100000000002</v>
      </c>
      <c r="H204" s="160"/>
      <c r="I204" s="156"/>
      <c r="J204" s="160"/>
      <c r="K204" s="156"/>
      <c r="L204" s="160">
        <v>620.33100000000002</v>
      </c>
      <c r="M204" s="156">
        <v>620.33100000000002</v>
      </c>
      <c r="N204" s="160"/>
      <c r="O204" s="156"/>
      <c r="P204" s="160"/>
      <c r="Q204" s="156"/>
      <c r="R204" s="283" t="s">
        <v>528</v>
      </c>
      <c r="S204" s="155">
        <v>1</v>
      </c>
      <c r="T204" s="6"/>
    </row>
    <row r="205" spans="1:20" s="7" customFormat="1" ht="75.599999999999994" customHeight="1" x14ac:dyDescent="0.3">
      <c r="A205" s="355" t="s">
        <v>485</v>
      </c>
      <c r="B205" s="298">
        <v>19</v>
      </c>
      <c r="C205" s="299" t="s">
        <v>535</v>
      </c>
      <c r="D205" s="290" t="s">
        <v>21</v>
      </c>
      <c r="E205" s="290" t="s">
        <v>430</v>
      </c>
      <c r="F205" s="160">
        <v>3195.9969999999998</v>
      </c>
      <c r="G205" s="290"/>
      <c r="H205" s="160"/>
      <c r="I205" s="290"/>
      <c r="J205" s="160"/>
      <c r="K205" s="290"/>
      <c r="L205" s="160">
        <v>3195.9969999999998</v>
      </c>
      <c r="M205" s="290"/>
      <c r="N205" s="160"/>
      <c r="O205" s="290"/>
      <c r="P205" s="160"/>
      <c r="Q205" s="290"/>
      <c r="R205" s="283" t="s">
        <v>537</v>
      </c>
      <c r="S205" s="283">
        <v>1</v>
      </c>
      <c r="T205" s="6"/>
    </row>
    <row r="206" spans="1:20" s="7" customFormat="1" ht="75.599999999999994" customHeight="1" x14ac:dyDescent="0.3">
      <c r="A206" s="354"/>
      <c r="B206" s="298">
        <v>20</v>
      </c>
      <c r="C206" s="299" t="s">
        <v>536</v>
      </c>
      <c r="D206" s="290" t="s">
        <v>21</v>
      </c>
      <c r="E206" s="290" t="s">
        <v>430</v>
      </c>
      <c r="F206" s="160">
        <v>2370.4360000000001</v>
      </c>
      <c r="G206" s="321">
        <v>1974.2139999999999</v>
      </c>
      <c r="H206" s="160"/>
      <c r="I206" s="290"/>
      <c r="J206" s="160"/>
      <c r="K206" s="290"/>
      <c r="L206" s="160">
        <v>1170.4359999999999</v>
      </c>
      <c r="M206" s="321">
        <v>1974.2139999999999</v>
      </c>
      <c r="N206" s="160"/>
      <c r="O206" s="290"/>
      <c r="P206" s="160">
        <v>1200</v>
      </c>
      <c r="Q206" s="290"/>
      <c r="R206" s="283" t="s">
        <v>537</v>
      </c>
      <c r="S206" s="283">
        <v>1</v>
      </c>
      <c r="T206" s="6"/>
    </row>
    <row r="207" spans="1:20" s="7" customFormat="1" ht="75.599999999999994" customHeight="1" x14ac:dyDescent="0.3">
      <c r="A207" s="355" t="s">
        <v>551</v>
      </c>
      <c r="B207" s="298">
        <v>21</v>
      </c>
      <c r="C207" s="299" t="s">
        <v>552</v>
      </c>
      <c r="D207" s="299" t="s">
        <v>21</v>
      </c>
      <c r="E207" s="299" t="s">
        <v>550</v>
      </c>
      <c r="F207" s="160">
        <v>125.22499999999999</v>
      </c>
      <c r="G207" s="297">
        <v>17.045000000000002</v>
      </c>
      <c r="H207" s="160"/>
      <c r="I207" s="297"/>
      <c r="J207" s="160"/>
      <c r="K207" s="297"/>
      <c r="L207" s="160">
        <v>125.22499999999999</v>
      </c>
      <c r="M207" s="297">
        <v>17.045000000000002</v>
      </c>
      <c r="N207" s="160"/>
      <c r="O207" s="297"/>
      <c r="P207" s="160"/>
      <c r="Q207" s="297"/>
      <c r="R207" s="283" t="s">
        <v>153</v>
      </c>
      <c r="S207" s="283">
        <v>5</v>
      </c>
      <c r="T207" s="6"/>
    </row>
    <row r="208" spans="1:20" s="7" customFormat="1" ht="75.599999999999994" customHeight="1" x14ac:dyDescent="0.3">
      <c r="A208" s="354"/>
      <c r="B208" s="298">
        <v>22</v>
      </c>
      <c r="C208" s="299" t="s">
        <v>553</v>
      </c>
      <c r="D208" s="299" t="s">
        <v>21</v>
      </c>
      <c r="E208" s="299" t="s">
        <v>550</v>
      </c>
      <c r="F208" s="160">
        <v>85.224999999999994</v>
      </c>
      <c r="G208" s="297">
        <v>6</v>
      </c>
      <c r="H208" s="160"/>
      <c r="I208" s="297"/>
      <c r="J208" s="160"/>
      <c r="K208" s="297"/>
      <c r="L208" s="160">
        <v>85.224999999999994</v>
      </c>
      <c r="M208" s="297">
        <v>6</v>
      </c>
      <c r="N208" s="160"/>
      <c r="O208" s="297"/>
      <c r="P208" s="160"/>
      <c r="Q208" s="297"/>
      <c r="R208" s="283" t="s">
        <v>153</v>
      </c>
      <c r="S208" s="283">
        <v>5</v>
      </c>
      <c r="T208" s="6"/>
    </row>
    <row r="209" spans="1:20" s="7" customFormat="1" ht="75.599999999999994" customHeight="1" x14ac:dyDescent="0.3">
      <c r="A209" s="315" t="s">
        <v>561</v>
      </c>
      <c r="B209" s="309">
        <v>23</v>
      </c>
      <c r="C209" s="315" t="s">
        <v>562</v>
      </c>
      <c r="D209" s="311" t="s">
        <v>21</v>
      </c>
      <c r="E209" s="315" t="s">
        <v>95</v>
      </c>
      <c r="F209" s="160">
        <v>116.04</v>
      </c>
      <c r="G209" s="321">
        <v>116.04</v>
      </c>
      <c r="H209" s="160"/>
      <c r="I209" s="315"/>
      <c r="J209" s="160"/>
      <c r="K209" s="315"/>
      <c r="L209" s="160">
        <v>116.04</v>
      </c>
      <c r="M209" s="321">
        <v>116.04</v>
      </c>
      <c r="N209" s="160"/>
      <c r="O209" s="315"/>
      <c r="P209" s="160"/>
      <c r="Q209" s="315"/>
      <c r="R209" s="310" t="s">
        <v>563</v>
      </c>
      <c r="S209" s="316">
        <v>1</v>
      </c>
      <c r="T209" s="6"/>
    </row>
    <row r="210" spans="1:20" s="7" customFormat="1" ht="30" customHeight="1" x14ac:dyDescent="0.3">
      <c r="A210" s="162"/>
      <c r="B210" s="70"/>
      <c r="C210" s="158" t="s">
        <v>5</v>
      </c>
      <c r="D210" s="158"/>
      <c r="E210" s="158"/>
      <c r="F210" s="157">
        <f>SUM(F187:F209)</f>
        <v>31420.109</v>
      </c>
      <c r="G210" s="158">
        <f t="shared" ref="G210:Q210" si="14">SUM(G187:G208)</f>
        <v>24571.231999999993</v>
      </c>
      <c r="H210" s="157">
        <f t="shared" si="14"/>
        <v>0</v>
      </c>
      <c r="I210" s="158">
        <f t="shared" si="14"/>
        <v>0</v>
      </c>
      <c r="J210" s="157">
        <f t="shared" si="14"/>
        <v>0</v>
      </c>
      <c r="K210" s="158">
        <f t="shared" si="14"/>
        <v>0</v>
      </c>
      <c r="L210" s="157">
        <f>SUM(L187:L209)</f>
        <v>28825.452000000001</v>
      </c>
      <c r="M210" s="158">
        <f t="shared" si="14"/>
        <v>24571.231999999993</v>
      </c>
      <c r="N210" s="157">
        <f t="shared" si="14"/>
        <v>0</v>
      </c>
      <c r="O210" s="158">
        <f t="shared" si="14"/>
        <v>0</v>
      </c>
      <c r="P210" s="157">
        <f t="shared" si="14"/>
        <v>2594.6570000000002</v>
      </c>
      <c r="Q210" s="158">
        <f t="shared" si="14"/>
        <v>0</v>
      </c>
      <c r="R210" s="158"/>
      <c r="S210" s="127"/>
      <c r="T210" s="6"/>
    </row>
    <row r="211" spans="1:20" s="7" customFormat="1" ht="24.75" customHeight="1" thickBot="1" x14ac:dyDescent="0.35">
      <c r="A211" s="347" t="s">
        <v>348</v>
      </c>
      <c r="B211" s="360"/>
      <c r="C211" s="360"/>
      <c r="D211" s="360"/>
      <c r="E211" s="360"/>
      <c r="F211" s="360"/>
      <c r="G211" s="360"/>
      <c r="H211" s="360"/>
      <c r="I211" s="360"/>
      <c r="J211" s="360"/>
      <c r="K211" s="360"/>
      <c r="L211" s="360"/>
      <c r="M211" s="360"/>
      <c r="N211" s="360"/>
      <c r="O211" s="360"/>
      <c r="P211" s="360"/>
      <c r="Q211" s="360"/>
      <c r="R211" s="360"/>
      <c r="S211" s="361"/>
      <c r="T211" s="6"/>
    </row>
    <row r="212" spans="1:20" s="7" customFormat="1" ht="74.55" customHeight="1" x14ac:dyDescent="0.3">
      <c r="A212" s="402"/>
      <c r="B212" s="397">
        <v>1</v>
      </c>
      <c r="C212" s="239" t="s">
        <v>319</v>
      </c>
      <c r="D212" s="240" t="s">
        <v>21</v>
      </c>
      <c r="E212" s="240" t="s">
        <v>36</v>
      </c>
      <c r="F212" s="241">
        <v>140</v>
      </c>
      <c r="G212" s="242">
        <v>42</v>
      </c>
      <c r="H212" s="243">
        <v>0</v>
      </c>
      <c r="I212" s="244"/>
      <c r="J212" s="243">
        <v>0</v>
      </c>
      <c r="K212" s="244"/>
      <c r="L212" s="241">
        <v>140</v>
      </c>
      <c r="M212" s="242">
        <v>42</v>
      </c>
      <c r="N212" s="243">
        <v>0</v>
      </c>
      <c r="O212" s="244"/>
      <c r="P212" s="243">
        <v>0</v>
      </c>
      <c r="Q212" s="244"/>
      <c r="R212" s="245" t="s">
        <v>320</v>
      </c>
      <c r="S212" s="115" t="s">
        <v>321</v>
      </c>
      <c r="T212" s="6"/>
    </row>
    <row r="213" spans="1:20" s="7" customFormat="1" ht="64.05" customHeight="1" thickBot="1" x14ac:dyDescent="0.35">
      <c r="A213" s="403"/>
      <c r="B213" s="398"/>
      <c r="C213" s="192" t="s">
        <v>420</v>
      </c>
      <c r="D213" s="189" t="s">
        <v>21</v>
      </c>
      <c r="E213" s="189" t="s">
        <v>36</v>
      </c>
      <c r="F213" s="246">
        <v>140</v>
      </c>
      <c r="G213" s="247">
        <v>180</v>
      </c>
      <c r="H213" s="248">
        <v>0</v>
      </c>
      <c r="I213" s="249"/>
      <c r="J213" s="248">
        <v>0</v>
      </c>
      <c r="K213" s="249">
        <v>20</v>
      </c>
      <c r="L213" s="246">
        <v>140</v>
      </c>
      <c r="M213" s="247">
        <v>160</v>
      </c>
      <c r="N213" s="248">
        <v>0</v>
      </c>
      <c r="O213" s="249"/>
      <c r="P213" s="248">
        <v>0</v>
      </c>
      <c r="Q213" s="249"/>
      <c r="R213" s="199" t="s">
        <v>320</v>
      </c>
      <c r="S213" s="116" t="s">
        <v>321</v>
      </c>
      <c r="T213" s="6"/>
    </row>
    <row r="214" spans="1:20" s="7" customFormat="1" ht="62.55" customHeight="1" x14ac:dyDescent="0.3">
      <c r="A214" s="385"/>
      <c r="B214" s="376">
        <v>2</v>
      </c>
      <c r="C214" s="250" t="s">
        <v>322</v>
      </c>
      <c r="D214" s="240" t="s">
        <v>21</v>
      </c>
      <c r="E214" s="240" t="s">
        <v>36</v>
      </c>
      <c r="F214" s="251">
        <v>95</v>
      </c>
      <c r="G214" s="252">
        <v>35</v>
      </c>
      <c r="H214" s="253">
        <v>0</v>
      </c>
      <c r="I214" s="254"/>
      <c r="J214" s="253">
        <v>0</v>
      </c>
      <c r="K214" s="254"/>
      <c r="L214" s="251">
        <v>95</v>
      </c>
      <c r="M214" s="252">
        <v>35</v>
      </c>
      <c r="N214" s="253">
        <v>0</v>
      </c>
      <c r="O214" s="254"/>
      <c r="P214" s="253">
        <v>0</v>
      </c>
      <c r="Q214" s="254"/>
      <c r="R214" s="255" t="s">
        <v>324</v>
      </c>
      <c r="S214" s="117" t="s">
        <v>321</v>
      </c>
      <c r="T214" s="6"/>
    </row>
    <row r="215" spans="1:20" s="7" customFormat="1" ht="85.95" customHeight="1" x14ac:dyDescent="0.3">
      <c r="A215" s="365"/>
      <c r="B215" s="377"/>
      <c r="C215" s="156" t="s">
        <v>323</v>
      </c>
      <c r="D215" s="172" t="s">
        <v>21</v>
      </c>
      <c r="E215" s="172" t="s">
        <v>36</v>
      </c>
      <c r="F215" s="238">
        <v>50</v>
      </c>
      <c r="G215" s="163">
        <v>20</v>
      </c>
      <c r="H215" s="224">
        <v>0</v>
      </c>
      <c r="I215" s="230"/>
      <c r="J215" s="224">
        <v>0</v>
      </c>
      <c r="K215" s="230"/>
      <c r="L215" s="238">
        <v>50</v>
      </c>
      <c r="M215" s="163">
        <v>20</v>
      </c>
      <c r="N215" s="224">
        <v>0</v>
      </c>
      <c r="O215" s="230"/>
      <c r="P215" s="224">
        <v>0</v>
      </c>
      <c r="Q215" s="230"/>
      <c r="R215" s="194" t="s">
        <v>43</v>
      </c>
      <c r="S215" s="118">
        <v>5</v>
      </c>
      <c r="T215" s="6"/>
    </row>
    <row r="216" spans="1:20" s="7" customFormat="1" ht="47.55" customHeight="1" thickBot="1" x14ac:dyDescent="0.35">
      <c r="A216" s="365"/>
      <c r="B216" s="377"/>
      <c r="C216" s="192" t="s">
        <v>325</v>
      </c>
      <c r="D216" s="189" t="s">
        <v>21</v>
      </c>
      <c r="E216" s="189" t="s">
        <v>36</v>
      </c>
      <c r="F216" s="246">
        <v>45</v>
      </c>
      <c r="G216" s="247">
        <v>15</v>
      </c>
      <c r="H216" s="248">
        <v>0</v>
      </c>
      <c r="I216" s="249"/>
      <c r="J216" s="248">
        <v>0</v>
      </c>
      <c r="K216" s="249"/>
      <c r="L216" s="246">
        <v>45</v>
      </c>
      <c r="M216" s="247">
        <v>15</v>
      </c>
      <c r="N216" s="248">
        <v>0</v>
      </c>
      <c r="O216" s="249"/>
      <c r="P216" s="248">
        <v>0</v>
      </c>
      <c r="Q216" s="249"/>
      <c r="R216" s="206" t="s">
        <v>43</v>
      </c>
      <c r="S216" s="119">
        <v>3</v>
      </c>
      <c r="T216" s="6"/>
    </row>
    <row r="217" spans="1:20" s="7" customFormat="1" ht="64.5" customHeight="1" x14ac:dyDescent="0.3">
      <c r="A217" s="394" t="s">
        <v>524</v>
      </c>
      <c r="B217" s="376">
        <v>3</v>
      </c>
      <c r="C217" s="256" t="s">
        <v>523</v>
      </c>
      <c r="D217" s="400" t="s">
        <v>21</v>
      </c>
      <c r="E217" s="400" t="s">
        <v>36</v>
      </c>
      <c r="F217" s="251">
        <v>125</v>
      </c>
      <c r="G217" s="252">
        <v>17.93</v>
      </c>
      <c r="H217" s="253">
        <v>0</v>
      </c>
      <c r="I217" s="254"/>
      <c r="J217" s="253">
        <v>0</v>
      </c>
      <c r="K217" s="254"/>
      <c r="L217" s="251">
        <v>125</v>
      </c>
      <c r="M217" s="252">
        <v>17.93</v>
      </c>
      <c r="N217" s="253">
        <v>0</v>
      </c>
      <c r="O217" s="254"/>
      <c r="P217" s="253">
        <v>0</v>
      </c>
      <c r="Q217" s="244"/>
      <c r="R217" s="255" t="s">
        <v>326</v>
      </c>
      <c r="S217" s="120">
        <v>4</v>
      </c>
      <c r="T217" s="6"/>
    </row>
    <row r="218" spans="1:20" s="7" customFormat="1" ht="64.5" customHeight="1" x14ac:dyDescent="0.3">
      <c r="A218" s="395"/>
      <c r="B218" s="377"/>
      <c r="C218" s="287" t="s">
        <v>522</v>
      </c>
      <c r="D218" s="369"/>
      <c r="E218" s="369"/>
      <c r="F218" s="288">
        <v>75</v>
      </c>
      <c r="G218" s="343">
        <v>17.93</v>
      </c>
      <c r="H218" s="344"/>
      <c r="I218" s="286"/>
      <c r="J218" s="344"/>
      <c r="K218" s="286"/>
      <c r="L218" s="288">
        <v>75</v>
      </c>
      <c r="M218" s="343">
        <v>17.93</v>
      </c>
      <c r="N218" s="284"/>
      <c r="O218" s="285"/>
      <c r="P218" s="284"/>
      <c r="Q218" s="286"/>
      <c r="R218" s="184" t="s">
        <v>153</v>
      </c>
      <c r="S218" s="184">
        <v>3</v>
      </c>
      <c r="T218" s="6"/>
    </row>
    <row r="219" spans="1:20" s="7" customFormat="1" ht="64.5" customHeight="1" thickBot="1" x14ac:dyDescent="0.35">
      <c r="A219" s="396"/>
      <c r="B219" s="378"/>
      <c r="C219" s="301" t="s">
        <v>522</v>
      </c>
      <c r="D219" s="401"/>
      <c r="E219" s="401"/>
      <c r="F219" s="258">
        <v>50</v>
      </c>
      <c r="G219" s="259"/>
      <c r="H219" s="260"/>
      <c r="I219" s="257"/>
      <c r="J219" s="260"/>
      <c r="K219" s="257"/>
      <c r="L219" s="258">
        <v>50</v>
      </c>
      <c r="M219" s="259"/>
      <c r="N219" s="260"/>
      <c r="O219" s="257"/>
      <c r="P219" s="260"/>
      <c r="Q219" s="257"/>
      <c r="R219" s="261" t="s">
        <v>153</v>
      </c>
      <c r="S219" s="261">
        <v>2</v>
      </c>
      <c r="T219" s="6"/>
    </row>
    <row r="220" spans="1:20" s="7" customFormat="1" ht="77.25" customHeight="1" x14ac:dyDescent="0.3">
      <c r="A220" s="365"/>
      <c r="B220" s="377">
        <v>4</v>
      </c>
      <c r="C220" s="262" t="s">
        <v>327</v>
      </c>
      <c r="D220" s="263" t="s">
        <v>21</v>
      </c>
      <c r="E220" s="264" t="s">
        <v>328</v>
      </c>
      <c r="F220" s="265">
        <v>0</v>
      </c>
      <c r="G220" s="266"/>
      <c r="H220" s="265">
        <v>0</v>
      </c>
      <c r="I220" s="266"/>
      <c r="J220" s="265">
        <v>0</v>
      </c>
      <c r="K220" s="266"/>
      <c r="L220" s="265">
        <v>0</v>
      </c>
      <c r="M220" s="266"/>
      <c r="N220" s="265">
        <v>0</v>
      </c>
      <c r="O220" s="266"/>
      <c r="P220" s="265">
        <v>0</v>
      </c>
      <c r="Q220" s="266"/>
      <c r="R220" s="264"/>
      <c r="S220" s="122"/>
      <c r="T220" s="6"/>
    </row>
    <row r="221" spans="1:20" s="7" customFormat="1" ht="77.25" customHeight="1" x14ac:dyDescent="0.3">
      <c r="A221" s="365"/>
      <c r="B221" s="377"/>
      <c r="C221" s="184" t="s">
        <v>329</v>
      </c>
      <c r="D221" s="172" t="s">
        <v>21</v>
      </c>
      <c r="E221" s="184" t="s">
        <v>328</v>
      </c>
      <c r="F221" s="224">
        <v>0</v>
      </c>
      <c r="G221" s="230"/>
      <c r="H221" s="224">
        <v>0</v>
      </c>
      <c r="I221" s="230"/>
      <c r="J221" s="224">
        <v>0</v>
      </c>
      <c r="K221" s="230"/>
      <c r="L221" s="224">
        <v>0</v>
      </c>
      <c r="M221" s="230"/>
      <c r="N221" s="224">
        <v>0</v>
      </c>
      <c r="O221" s="230"/>
      <c r="P221" s="224">
        <v>0</v>
      </c>
      <c r="Q221" s="230"/>
      <c r="R221" s="184" t="s">
        <v>335</v>
      </c>
      <c r="S221" s="123" t="s">
        <v>336</v>
      </c>
      <c r="T221" s="6"/>
    </row>
    <row r="222" spans="1:20" s="7" customFormat="1" ht="77.25" customHeight="1" x14ac:dyDescent="0.3">
      <c r="A222" s="365"/>
      <c r="B222" s="377"/>
      <c r="C222" s="184" t="s">
        <v>330</v>
      </c>
      <c r="D222" s="172" t="s">
        <v>21</v>
      </c>
      <c r="E222" s="184" t="s">
        <v>328</v>
      </c>
      <c r="F222" s="224">
        <v>0</v>
      </c>
      <c r="G222" s="230"/>
      <c r="H222" s="224">
        <v>0</v>
      </c>
      <c r="I222" s="230"/>
      <c r="J222" s="224">
        <v>0</v>
      </c>
      <c r="K222" s="230"/>
      <c r="L222" s="224">
        <v>0</v>
      </c>
      <c r="M222" s="230"/>
      <c r="N222" s="224">
        <v>0</v>
      </c>
      <c r="O222" s="230"/>
      <c r="P222" s="224">
        <v>0</v>
      </c>
      <c r="Q222" s="230"/>
      <c r="R222" s="184" t="s">
        <v>335</v>
      </c>
      <c r="S222" s="123" t="s">
        <v>336</v>
      </c>
      <c r="T222" s="6"/>
    </row>
    <row r="223" spans="1:20" s="7" customFormat="1" ht="61.5" customHeight="1" thickBot="1" x14ac:dyDescent="0.35">
      <c r="A223" s="366"/>
      <c r="B223" s="378"/>
      <c r="C223" s="261" t="s">
        <v>331</v>
      </c>
      <c r="D223" s="267" t="s">
        <v>21</v>
      </c>
      <c r="E223" s="261" t="s">
        <v>328</v>
      </c>
      <c r="F223" s="260">
        <v>0</v>
      </c>
      <c r="G223" s="257"/>
      <c r="H223" s="260">
        <v>0</v>
      </c>
      <c r="I223" s="257"/>
      <c r="J223" s="260">
        <v>0</v>
      </c>
      <c r="K223" s="257"/>
      <c r="L223" s="260">
        <v>0</v>
      </c>
      <c r="M223" s="257"/>
      <c r="N223" s="260">
        <v>0</v>
      </c>
      <c r="O223" s="257"/>
      <c r="P223" s="260">
        <v>0</v>
      </c>
      <c r="Q223" s="257"/>
      <c r="R223" s="261" t="s">
        <v>335</v>
      </c>
      <c r="S223" s="121" t="s">
        <v>336</v>
      </c>
      <c r="T223" s="6"/>
    </row>
    <row r="224" spans="1:20" s="7" customFormat="1" ht="54" customHeight="1" x14ac:dyDescent="0.3">
      <c r="A224" s="385"/>
      <c r="B224" s="376">
        <v>5</v>
      </c>
      <c r="C224" s="250" t="s">
        <v>332</v>
      </c>
      <c r="D224" s="240" t="s">
        <v>21</v>
      </c>
      <c r="E224" s="255" t="s">
        <v>328</v>
      </c>
      <c r="F224" s="253">
        <v>0</v>
      </c>
      <c r="G224" s="254"/>
      <c r="H224" s="253">
        <v>0</v>
      </c>
      <c r="I224" s="254"/>
      <c r="J224" s="253">
        <v>0</v>
      </c>
      <c r="K224" s="254"/>
      <c r="L224" s="253">
        <v>0</v>
      </c>
      <c r="M224" s="254"/>
      <c r="N224" s="253">
        <v>0</v>
      </c>
      <c r="O224" s="254"/>
      <c r="P224" s="253">
        <v>0</v>
      </c>
      <c r="Q224" s="254"/>
      <c r="R224" s="268"/>
      <c r="S224" s="120"/>
      <c r="T224" s="6"/>
    </row>
    <row r="225" spans="1:20" s="7" customFormat="1" ht="77.25" customHeight="1" x14ac:dyDescent="0.3">
      <c r="A225" s="365"/>
      <c r="B225" s="377"/>
      <c r="C225" s="184" t="s">
        <v>333</v>
      </c>
      <c r="D225" s="172" t="s">
        <v>21</v>
      </c>
      <c r="E225" s="184" t="s">
        <v>328</v>
      </c>
      <c r="F225" s="224">
        <v>0</v>
      </c>
      <c r="G225" s="230"/>
      <c r="H225" s="224">
        <v>0</v>
      </c>
      <c r="I225" s="230"/>
      <c r="J225" s="224">
        <v>0</v>
      </c>
      <c r="K225" s="230"/>
      <c r="L225" s="224">
        <v>0</v>
      </c>
      <c r="M225" s="230"/>
      <c r="N225" s="224">
        <v>0</v>
      </c>
      <c r="O225" s="230"/>
      <c r="P225" s="224">
        <v>0</v>
      </c>
      <c r="Q225" s="230"/>
      <c r="R225" s="181" t="s">
        <v>337</v>
      </c>
      <c r="S225" s="123" t="s">
        <v>338</v>
      </c>
      <c r="T225" s="6"/>
    </row>
    <row r="226" spans="1:20" s="7" customFormat="1" ht="77.25" customHeight="1" thickBot="1" x14ac:dyDescent="0.35">
      <c r="A226" s="366"/>
      <c r="B226" s="378"/>
      <c r="C226" s="261" t="s">
        <v>334</v>
      </c>
      <c r="D226" s="267" t="s">
        <v>21</v>
      </c>
      <c r="E226" s="261" t="s">
        <v>328</v>
      </c>
      <c r="F226" s="260">
        <v>0</v>
      </c>
      <c r="G226" s="257"/>
      <c r="H226" s="260">
        <v>0</v>
      </c>
      <c r="I226" s="257"/>
      <c r="J226" s="260">
        <v>0</v>
      </c>
      <c r="K226" s="257"/>
      <c r="L226" s="260">
        <v>0</v>
      </c>
      <c r="M226" s="257"/>
      <c r="N226" s="260">
        <v>0</v>
      </c>
      <c r="O226" s="257"/>
      <c r="P226" s="260">
        <v>0</v>
      </c>
      <c r="Q226" s="257"/>
      <c r="R226" s="269" t="s">
        <v>339</v>
      </c>
      <c r="S226" s="121" t="s">
        <v>340</v>
      </c>
      <c r="T226" s="6"/>
    </row>
    <row r="227" spans="1:20" s="7" customFormat="1" ht="51.45" customHeight="1" x14ac:dyDescent="0.3">
      <c r="A227" s="270"/>
      <c r="B227" s="126">
        <v>6</v>
      </c>
      <c r="C227" s="271" t="s">
        <v>171</v>
      </c>
      <c r="D227" s="263" t="s">
        <v>21</v>
      </c>
      <c r="E227" s="263" t="s">
        <v>36</v>
      </c>
      <c r="F227" s="272">
        <v>0</v>
      </c>
      <c r="G227" s="229"/>
      <c r="H227" s="272">
        <v>0</v>
      </c>
      <c r="I227" s="229"/>
      <c r="J227" s="272">
        <v>0</v>
      </c>
      <c r="K227" s="229"/>
      <c r="L227" s="272">
        <v>0</v>
      </c>
      <c r="M227" s="229"/>
      <c r="N227" s="272">
        <v>0</v>
      </c>
      <c r="O227" s="229"/>
      <c r="P227" s="272">
        <v>0</v>
      </c>
      <c r="Q227" s="229"/>
      <c r="R227" s="182" t="s">
        <v>174</v>
      </c>
      <c r="S227" s="124" t="s">
        <v>341</v>
      </c>
      <c r="T227" s="6"/>
    </row>
    <row r="228" spans="1:20" s="7" customFormat="1" ht="95.55" customHeight="1" x14ac:dyDescent="0.3">
      <c r="A228" s="273"/>
      <c r="B228" s="74">
        <v>7</v>
      </c>
      <c r="C228" s="172" t="s">
        <v>129</v>
      </c>
      <c r="D228" s="172" t="s">
        <v>21</v>
      </c>
      <c r="E228" s="172" t="s">
        <v>105</v>
      </c>
      <c r="F228" s="224">
        <v>0</v>
      </c>
      <c r="G228" s="230"/>
      <c r="H228" s="224">
        <v>0</v>
      </c>
      <c r="I228" s="230"/>
      <c r="J228" s="224">
        <v>0</v>
      </c>
      <c r="K228" s="230"/>
      <c r="L228" s="224">
        <v>0</v>
      </c>
      <c r="M228" s="230"/>
      <c r="N228" s="224">
        <v>0</v>
      </c>
      <c r="O228" s="230"/>
      <c r="P228" s="224">
        <v>0</v>
      </c>
      <c r="Q228" s="230"/>
      <c r="R228" s="156" t="s">
        <v>108</v>
      </c>
      <c r="S228" s="114" t="s">
        <v>346</v>
      </c>
      <c r="T228" s="6"/>
    </row>
    <row r="229" spans="1:20" s="7" customFormat="1" ht="69" customHeight="1" x14ac:dyDescent="0.3">
      <c r="A229" s="273"/>
      <c r="B229" s="74">
        <v>8</v>
      </c>
      <c r="C229" s="172" t="s">
        <v>347</v>
      </c>
      <c r="D229" s="172" t="s">
        <v>21</v>
      </c>
      <c r="E229" s="172" t="s">
        <v>105</v>
      </c>
      <c r="F229" s="224">
        <v>0</v>
      </c>
      <c r="G229" s="230"/>
      <c r="H229" s="224">
        <v>0</v>
      </c>
      <c r="I229" s="230"/>
      <c r="J229" s="224">
        <v>0</v>
      </c>
      <c r="K229" s="230"/>
      <c r="L229" s="224">
        <v>0</v>
      </c>
      <c r="M229" s="230"/>
      <c r="N229" s="224">
        <v>0</v>
      </c>
      <c r="O229" s="230"/>
      <c r="P229" s="224">
        <v>0</v>
      </c>
      <c r="Q229" s="230"/>
      <c r="R229" s="156" t="s">
        <v>107</v>
      </c>
      <c r="S229" s="114" t="s">
        <v>106</v>
      </c>
      <c r="T229" s="6"/>
    </row>
    <row r="230" spans="1:20" s="7" customFormat="1" ht="127.95" customHeight="1" x14ac:dyDescent="0.3">
      <c r="A230" s="158"/>
      <c r="B230" s="74">
        <v>9</v>
      </c>
      <c r="C230" s="156" t="s">
        <v>411</v>
      </c>
      <c r="D230" s="156" t="s">
        <v>21</v>
      </c>
      <c r="E230" s="156" t="s">
        <v>234</v>
      </c>
      <c r="F230" s="160">
        <v>581</v>
      </c>
      <c r="G230" s="156"/>
      <c r="H230" s="160">
        <v>0</v>
      </c>
      <c r="I230" s="156"/>
      <c r="J230" s="160">
        <v>0</v>
      </c>
      <c r="K230" s="156"/>
      <c r="L230" s="160">
        <v>581</v>
      </c>
      <c r="M230" s="156"/>
      <c r="N230" s="160">
        <v>0</v>
      </c>
      <c r="O230" s="156"/>
      <c r="P230" s="160">
        <v>0</v>
      </c>
      <c r="Q230" s="156"/>
      <c r="R230" s="156"/>
      <c r="S230" s="127"/>
      <c r="T230" s="6"/>
    </row>
    <row r="231" spans="1:20" s="7" customFormat="1" ht="98.25" customHeight="1" x14ac:dyDescent="0.3">
      <c r="A231" s="158"/>
      <c r="B231" s="74">
        <v>10</v>
      </c>
      <c r="C231" s="156" t="s">
        <v>412</v>
      </c>
      <c r="D231" s="156" t="s">
        <v>21</v>
      </c>
      <c r="E231" s="156" t="s">
        <v>120</v>
      </c>
      <c r="F231" s="160">
        <v>420</v>
      </c>
      <c r="G231" s="156">
        <v>416.25</v>
      </c>
      <c r="H231" s="160">
        <v>0</v>
      </c>
      <c r="I231" s="156"/>
      <c r="J231" s="160">
        <v>0</v>
      </c>
      <c r="K231" s="156"/>
      <c r="L231" s="160">
        <v>420</v>
      </c>
      <c r="M231" s="156">
        <v>416.25</v>
      </c>
      <c r="N231" s="160">
        <v>0</v>
      </c>
      <c r="O231" s="156"/>
      <c r="P231" s="160">
        <v>0</v>
      </c>
      <c r="Q231" s="156"/>
      <c r="R231" s="274" t="s">
        <v>243</v>
      </c>
      <c r="S231" s="127">
        <v>1440</v>
      </c>
      <c r="T231" s="6"/>
    </row>
    <row r="232" spans="1:20" s="7" customFormat="1" ht="111.45" customHeight="1" x14ac:dyDescent="0.3">
      <c r="A232" s="158"/>
      <c r="B232" s="74">
        <v>11</v>
      </c>
      <c r="C232" s="156" t="s">
        <v>410</v>
      </c>
      <c r="D232" s="156" t="s">
        <v>21</v>
      </c>
      <c r="E232" s="156" t="s">
        <v>120</v>
      </c>
      <c r="F232" s="160">
        <v>627</v>
      </c>
      <c r="G232" s="156">
        <v>568.00300000000004</v>
      </c>
      <c r="H232" s="160">
        <v>0</v>
      </c>
      <c r="I232" s="156"/>
      <c r="J232" s="160">
        <v>0</v>
      </c>
      <c r="K232" s="156"/>
      <c r="L232" s="160">
        <v>627</v>
      </c>
      <c r="M232" s="156">
        <v>568.00300000000004</v>
      </c>
      <c r="N232" s="160">
        <v>0</v>
      </c>
      <c r="O232" s="156"/>
      <c r="P232" s="160">
        <v>0</v>
      </c>
      <c r="Q232" s="156"/>
      <c r="R232" s="274" t="s">
        <v>244</v>
      </c>
      <c r="S232" s="127">
        <v>1</v>
      </c>
      <c r="T232" s="6"/>
    </row>
    <row r="233" spans="1:20" s="7" customFormat="1" ht="111.45" customHeight="1" x14ac:dyDescent="0.3">
      <c r="A233" s="173" t="s">
        <v>445</v>
      </c>
      <c r="B233" s="72">
        <v>12</v>
      </c>
      <c r="C233" s="174" t="s">
        <v>446</v>
      </c>
      <c r="D233" s="173" t="s">
        <v>21</v>
      </c>
      <c r="E233" s="172" t="s">
        <v>36</v>
      </c>
      <c r="F233" s="160">
        <v>600</v>
      </c>
      <c r="G233" s="156">
        <v>211.96</v>
      </c>
      <c r="H233" s="160">
        <v>0</v>
      </c>
      <c r="I233" s="156"/>
      <c r="J233" s="160">
        <v>0</v>
      </c>
      <c r="K233" s="156"/>
      <c r="L233" s="160">
        <v>600</v>
      </c>
      <c r="M233" s="156">
        <v>211.96</v>
      </c>
      <c r="N233" s="160">
        <v>0</v>
      </c>
      <c r="O233" s="156"/>
      <c r="P233" s="160">
        <v>0</v>
      </c>
      <c r="Q233" s="156"/>
      <c r="R233" s="175" t="s">
        <v>153</v>
      </c>
      <c r="S233" s="110">
        <v>20</v>
      </c>
      <c r="T233" s="6"/>
    </row>
    <row r="234" spans="1:20" s="7" customFormat="1" ht="87.6" customHeight="1" x14ac:dyDescent="0.3">
      <c r="A234" s="275" t="s">
        <v>480</v>
      </c>
      <c r="B234" s="127">
        <v>13</v>
      </c>
      <c r="C234" s="165" t="s">
        <v>481</v>
      </c>
      <c r="D234" s="156" t="s">
        <v>21</v>
      </c>
      <c r="E234" s="156" t="s">
        <v>482</v>
      </c>
      <c r="F234" s="160">
        <v>420</v>
      </c>
      <c r="G234" s="156"/>
      <c r="H234" s="160">
        <v>0</v>
      </c>
      <c r="I234" s="156"/>
      <c r="J234" s="160">
        <v>0</v>
      </c>
      <c r="K234" s="156"/>
      <c r="L234" s="160">
        <v>420</v>
      </c>
      <c r="M234" s="156"/>
      <c r="N234" s="160">
        <v>0</v>
      </c>
      <c r="O234" s="156"/>
      <c r="P234" s="160">
        <v>0</v>
      </c>
      <c r="Q234" s="156"/>
      <c r="R234" s="212" t="s">
        <v>483</v>
      </c>
      <c r="S234" s="109" t="s">
        <v>484</v>
      </c>
      <c r="T234" s="6"/>
    </row>
    <row r="235" spans="1:20" s="7" customFormat="1" ht="113.4" customHeight="1" x14ac:dyDescent="0.3">
      <c r="A235" s="165" t="s">
        <v>501</v>
      </c>
      <c r="B235" s="127">
        <v>14</v>
      </c>
      <c r="C235" s="172" t="s">
        <v>502</v>
      </c>
      <c r="D235" s="156" t="s">
        <v>21</v>
      </c>
      <c r="E235" s="156" t="s">
        <v>482</v>
      </c>
      <c r="F235" s="160">
        <v>409.10300000000001</v>
      </c>
      <c r="G235" s="156"/>
      <c r="H235" s="160"/>
      <c r="I235" s="156"/>
      <c r="J235" s="160"/>
      <c r="K235" s="156"/>
      <c r="L235" s="160">
        <v>409.10300000000001</v>
      </c>
      <c r="M235" s="156"/>
      <c r="N235" s="160"/>
      <c r="O235" s="156"/>
      <c r="P235" s="160"/>
      <c r="Q235" s="156"/>
      <c r="R235" s="156" t="s">
        <v>508</v>
      </c>
      <c r="S235" s="127">
        <v>202</v>
      </c>
      <c r="T235" s="6"/>
    </row>
    <row r="236" spans="1:20" s="7" customFormat="1" ht="40.5" customHeight="1" x14ac:dyDescent="0.3">
      <c r="A236" s="162"/>
      <c r="B236" s="70"/>
      <c r="C236" s="158" t="s">
        <v>5</v>
      </c>
      <c r="D236" s="158"/>
      <c r="E236" s="158"/>
      <c r="F236" s="157">
        <f>F212+F213+F214+F217+F220+F224++F227+F228+F229+F230+F231+F232+F233+F234+F235</f>
        <v>3557.1030000000001</v>
      </c>
      <c r="G236" s="158">
        <f>G212+G213+G214+G217+G220+G224+G227+G228+G229+G230+G231+G232+G233+G234</f>
        <v>1471.143</v>
      </c>
      <c r="H236" s="157">
        <f>H212+H213+H214+H217+H220+H224+H227+H228+H229+H230+H231+H232+H233+H234</f>
        <v>0</v>
      </c>
      <c r="I236" s="158">
        <f>I212+I213+I214+I217+I220+I224+I227+I228+I229+I230+I231+I232+I233+I234</f>
        <v>0</v>
      </c>
      <c r="J236" s="157">
        <f>J212+J213+J214+J217+J220+J224+J227+J228+J229+J230+J231+J232+J233+J234</f>
        <v>0</v>
      </c>
      <c r="K236" s="158">
        <f>K212+K213+K214+K217+K220+K224+K227+K228+K229+K230+K231+K232+K233+K234</f>
        <v>20</v>
      </c>
      <c r="L236" s="157">
        <f>L212+L213+L214+L217+L220+L224+L227+L228+L229+L230+L231+L232+L233+L234+L235</f>
        <v>3557.1030000000001</v>
      </c>
      <c r="M236" s="158">
        <f>M212+M213+M214+M217+M220+M224+M227+M228+M229+M230+M231+M232+M233+M234</f>
        <v>1451.143</v>
      </c>
      <c r="N236" s="157">
        <f>N212+N213+N214+N217+N220+N224+N227+N228+N229+N230+N231+N232+N233</f>
        <v>0</v>
      </c>
      <c r="O236" s="158">
        <f>O212+O213+O214+O217+O220+O224+O227+O228+O229+O230+O231+O232+O233</f>
        <v>0</v>
      </c>
      <c r="P236" s="157">
        <f>P212+P213+P214+P217+P220+P224+P227+P228+P229+P230+P231+P232+P233</f>
        <v>0</v>
      </c>
      <c r="Q236" s="158">
        <f>Q212+Q213+Q214+Q217+Q220+Q224+Q227+Q228+Q229+Q230+Q231+Q232+Q233</f>
        <v>0</v>
      </c>
      <c r="R236" s="158"/>
      <c r="S236" s="127"/>
      <c r="T236" s="6"/>
    </row>
    <row r="237" spans="1:20" s="39" customFormat="1" ht="30.75" customHeight="1" x14ac:dyDescent="0.3">
      <c r="A237" s="347" t="s">
        <v>235</v>
      </c>
      <c r="B237" s="348"/>
      <c r="C237" s="348"/>
      <c r="D237" s="348"/>
      <c r="E237" s="348"/>
      <c r="F237" s="348"/>
      <c r="G237" s="348"/>
      <c r="H237" s="348"/>
      <c r="I237" s="348"/>
      <c r="J237" s="348"/>
      <c r="K237" s="348"/>
      <c r="L237" s="348"/>
      <c r="M237" s="348"/>
      <c r="N237" s="348"/>
      <c r="O237" s="348"/>
      <c r="P237" s="348"/>
      <c r="Q237" s="348"/>
      <c r="R237" s="348"/>
      <c r="S237" s="349"/>
      <c r="T237" s="38"/>
    </row>
    <row r="238" spans="1:20" s="7" customFormat="1" ht="64.05" customHeight="1" x14ac:dyDescent="0.3">
      <c r="A238" s="386"/>
      <c r="B238" s="127" t="s">
        <v>62</v>
      </c>
      <c r="C238" s="172" t="s">
        <v>349</v>
      </c>
      <c r="D238" s="156" t="s">
        <v>21</v>
      </c>
      <c r="E238" s="174" t="s">
        <v>22</v>
      </c>
      <c r="F238" s="160">
        <v>0</v>
      </c>
      <c r="G238" s="156"/>
      <c r="H238" s="160">
        <v>0</v>
      </c>
      <c r="I238" s="156"/>
      <c r="J238" s="160">
        <v>0</v>
      </c>
      <c r="K238" s="156"/>
      <c r="L238" s="160">
        <v>0</v>
      </c>
      <c r="M238" s="156"/>
      <c r="N238" s="160">
        <v>0</v>
      </c>
      <c r="O238" s="156"/>
      <c r="P238" s="160">
        <v>0</v>
      </c>
      <c r="Q238" s="156"/>
      <c r="R238" s="184" t="s">
        <v>350</v>
      </c>
      <c r="S238" s="100">
        <v>1</v>
      </c>
      <c r="T238" s="6"/>
    </row>
    <row r="239" spans="1:20" s="7" customFormat="1" ht="67.5" customHeight="1" x14ac:dyDescent="0.3">
      <c r="A239" s="386"/>
      <c r="B239" s="127" t="s">
        <v>29</v>
      </c>
      <c r="C239" s="172" t="s">
        <v>421</v>
      </c>
      <c r="D239" s="156" t="s">
        <v>21</v>
      </c>
      <c r="E239" s="174" t="s">
        <v>22</v>
      </c>
      <c r="F239" s="160">
        <v>70</v>
      </c>
      <c r="G239" s="156"/>
      <c r="H239" s="160">
        <v>0</v>
      </c>
      <c r="I239" s="156"/>
      <c r="J239" s="160">
        <v>0</v>
      </c>
      <c r="K239" s="156"/>
      <c r="L239" s="160">
        <v>70</v>
      </c>
      <c r="M239" s="156"/>
      <c r="N239" s="160">
        <v>0</v>
      </c>
      <c r="O239" s="156"/>
      <c r="P239" s="160">
        <v>0</v>
      </c>
      <c r="Q239" s="156"/>
      <c r="R239" s="184" t="s">
        <v>351</v>
      </c>
      <c r="S239" s="100">
        <v>1</v>
      </c>
      <c r="T239" s="6"/>
    </row>
    <row r="240" spans="1:20" s="7" customFormat="1" ht="29.55" customHeight="1" x14ac:dyDescent="0.3">
      <c r="A240" s="162"/>
      <c r="B240" s="70"/>
      <c r="C240" s="158" t="s">
        <v>5</v>
      </c>
      <c r="D240" s="158"/>
      <c r="E240" s="158"/>
      <c r="F240" s="157">
        <f t="shared" ref="F240:Q240" si="15">SUM(F238:F239)</f>
        <v>70</v>
      </c>
      <c r="G240" s="158">
        <f t="shared" si="15"/>
        <v>0</v>
      </c>
      <c r="H240" s="157">
        <f t="shared" si="15"/>
        <v>0</v>
      </c>
      <c r="I240" s="158">
        <f t="shared" si="15"/>
        <v>0</v>
      </c>
      <c r="J240" s="157">
        <f t="shared" si="15"/>
        <v>0</v>
      </c>
      <c r="K240" s="158">
        <f t="shared" si="15"/>
        <v>0</v>
      </c>
      <c r="L240" s="157">
        <f t="shared" si="15"/>
        <v>70</v>
      </c>
      <c r="M240" s="158">
        <f t="shared" si="15"/>
        <v>0</v>
      </c>
      <c r="N240" s="157">
        <f t="shared" si="15"/>
        <v>0</v>
      </c>
      <c r="O240" s="158">
        <f t="shared" si="15"/>
        <v>0</v>
      </c>
      <c r="P240" s="157">
        <f t="shared" si="15"/>
        <v>0</v>
      </c>
      <c r="Q240" s="158">
        <f t="shared" si="15"/>
        <v>0</v>
      </c>
      <c r="R240" s="158"/>
      <c r="S240" s="127"/>
      <c r="T240" s="6"/>
    </row>
    <row r="241" spans="1:20" s="7" customFormat="1" ht="23.25" customHeight="1" x14ac:dyDescent="0.3">
      <c r="A241" s="391" t="s">
        <v>20</v>
      </c>
      <c r="B241" s="392"/>
      <c r="C241" s="392"/>
      <c r="D241" s="392"/>
      <c r="E241" s="392"/>
      <c r="F241" s="392"/>
      <c r="G241" s="392"/>
      <c r="H241" s="392"/>
      <c r="I241" s="392"/>
      <c r="J241" s="392"/>
      <c r="K241" s="392"/>
      <c r="L241" s="392"/>
      <c r="M241" s="392"/>
      <c r="N241" s="392"/>
      <c r="O241" s="392"/>
      <c r="P241" s="392"/>
      <c r="Q241" s="392"/>
      <c r="R241" s="392"/>
      <c r="S241" s="393"/>
      <c r="T241" s="6"/>
    </row>
    <row r="242" spans="1:20" s="41" customFormat="1" ht="29.25" customHeight="1" x14ac:dyDescent="0.3">
      <c r="A242" s="347" t="s">
        <v>429</v>
      </c>
      <c r="B242" s="348"/>
      <c r="C242" s="348"/>
      <c r="D242" s="348"/>
      <c r="E242" s="348"/>
      <c r="F242" s="348"/>
      <c r="G242" s="348"/>
      <c r="H242" s="348"/>
      <c r="I242" s="348"/>
      <c r="J242" s="348"/>
      <c r="K242" s="348"/>
      <c r="L242" s="348"/>
      <c r="M242" s="348"/>
      <c r="N242" s="348"/>
      <c r="O242" s="348"/>
      <c r="P242" s="348"/>
      <c r="Q242" s="348"/>
      <c r="R242" s="348"/>
      <c r="S242" s="349"/>
      <c r="T242" s="40"/>
    </row>
    <row r="243" spans="1:20" s="7" customFormat="1" ht="109.5" customHeight="1" x14ac:dyDescent="0.3">
      <c r="A243" s="172" t="s">
        <v>510</v>
      </c>
      <c r="B243" s="127">
        <v>1</v>
      </c>
      <c r="C243" s="172" t="s">
        <v>509</v>
      </c>
      <c r="D243" s="156" t="s">
        <v>21</v>
      </c>
      <c r="E243" s="156" t="s">
        <v>144</v>
      </c>
      <c r="F243" s="160">
        <v>2646.41</v>
      </c>
      <c r="G243" s="156"/>
      <c r="H243" s="160">
        <v>0</v>
      </c>
      <c r="I243" s="156"/>
      <c r="J243" s="160">
        <v>2546.41</v>
      </c>
      <c r="K243" s="156"/>
      <c r="L243" s="160">
        <v>0</v>
      </c>
      <c r="M243" s="156"/>
      <c r="N243" s="160">
        <v>0</v>
      </c>
      <c r="O243" s="156"/>
      <c r="P243" s="160">
        <v>100</v>
      </c>
      <c r="Q243" s="156"/>
      <c r="R243" s="156" t="s">
        <v>175</v>
      </c>
      <c r="S243" s="127">
        <v>4</v>
      </c>
      <c r="T243" s="6"/>
    </row>
    <row r="244" spans="1:20" s="7" customFormat="1" ht="125.4" customHeight="1" x14ac:dyDescent="0.3">
      <c r="A244" s="300" t="s">
        <v>538</v>
      </c>
      <c r="B244" s="296">
        <v>2</v>
      </c>
      <c r="C244" s="300" t="s">
        <v>539</v>
      </c>
      <c r="D244" s="291" t="s">
        <v>21</v>
      </c>
      <c r="E244" s="291" t="s">
        <v>540</v>
      </c>
      <c r="F244" s="216">
        <v>6300</v>
      </c>
      <c r="G244" s="322">
        <v>6299.82</v>
      </c>
      <c r="H244" s="216"/>
      <c r="I244" s="292"/>
      <c r="J244" s="216">
        <v>3374.3</v>
      </c>
      <c r="K244" s="292"/>
      <c r="L244" s="216">
        <v>2925.7</v>
      </c>
      <c r="M244" s="322">
        <v>6299.82</v>
      </c>
      <c r="N244" s="216"/>
      <c r="O244" s="292"/>
      <c r="P244" s="216"/>
      <c r="Q244" s="292"/>
      <c r="R244" s="283" t="s">
        <v>546</v>
      </c>
      <c r="S244" s="283">
        <v>1</v>
      </c>
      <c r="T244" s="6"/>
    </row>
    <row r="245" spans="1:20" s="7" customFormat="1" ht="28.95" customHeight="1" thickBot="1" x14ac:dyDescent="0.35">
      <c r="A245" s="276"/>
      <c r="B245" s="76"/>
      <c r="C245" s="277" t="s">
        <v>5</v>
      </c>
      <c r="D245" s="277"/>
      <c r="E245" s="277"/>
      <c r="F245" s="278">
        <f>SUM(F243:F244)</f>
        <v>8946.41</v>
      </c>
      <c r="G245" s="293">
        <f t="shared" ref="G245:Q245" si="16">SUM(G243:G244)</f>
        <v>6299.82</v>
      </c>
      <c r="H245" s="278">
        <f t="shared" si="16"/>
        <v>0</v>
      </c>
      <c r="I245" s="293">
        <f t="shared" si="16"/>
        <v>0</v>
      </c>
      <c r="J245" s="278">
        <f t="shared" si="16"/>
        <v>5920.71</v>
      </c>
      <c r="K245" s="293">
        <f t="shared" si="16"/>
        <v>0</v>
      </c>
      <c r="L245" s="278">
        <f t="shared" si="16"/>
        <v>2925.7</v>
      </c>
      <c r="M245" s="293">
        <f t="shared" si="16"/>
        <v>6299.82</v>
      </c>
      <c r="N245" s="278">
        <f t="shared" si="16"/>
        <v>0</v>
      </c>
      <c r="O245" s="293">
        <f t="shared" si="16"/>
        <v>0</v>
      </c>
      <c r="P245" s="278">
        <f t="shared" si="16"/>
        <v>100</v>
      </c>
      <c r="Q245" s="293">
        <f t="shared" si="16"/>
        <v>0</v>
      </c>
      <c r="R245" s="277"/>
      <c r="S245" s="75"/>
      <c r="T245" s="6"/>
    </row>
    <row r="246" spans="1:20" s="7" customFormat="1" ht="37.5" customHeight="1" thickBot="1" x14ac:dyDescent="0.35">
      <c r="A246" s="279"/>
      <c r="B246" s="77"/>
      <c r="C246" s="280" t="s">
        <v>69</v>
      </c>
      <c r="D246" s="280"/>
      <c r="E246" s="280"/>
      <c r="F246" s="281">
        <f t="shared" ref="F246:Q246" si="17">F14+F18+F26+F33+F48+F53+F68+F90+F114+F118+F129+F153+F185+F210+F236+F240+F245</f>
        <v>82671.572</v>
      </c>
      <c r="G246" s="280">
        <f t="shared" si="17"/>
        <v>50731.087999999996</v>
      </c>
      <c r="H246" s="281">
        <f t="shared" si="17"/>
        <v>0</v>
      </c>
      <c r="I246" s="280">
        <f t="shared" si="17"/>
        <v>0</v>
      </c>
      <c r="J246" s="281">
        <f t="shared" si="17"/>
        <v>17120.71</v>
      </c>
      <c r="K246" s="280">
        <f t="shared" si="17"/>
        <v>187.88299999999998</v>
      </c>
      <c r="L246" s="281">
        <f t="shared" si="17"/>
        <v>62755.205000000002</v>
      </c>
      <c r="M246" s="280">
        <f t="shared" si="17"/>
        <v>50458.259999999987</v>
      </c>
      <c r="N246" s="281">
        <f t="shared" si="17"/>
        <v>0</v>
      </c>
      <c r="O246" s="280">
        <f t="shared" si="17"/>
        <v>0</v>
      </c>
      <c r="P246" s="281">
        <f t="shared" si="17"/>
        <v>2795.6570000000002</v>
      </c>
      <c r="Q246" s="280">
        <f t="shared" si="17"/>
        <v>84.944999999999993</v>
      </c>
      <c r="R246" s="280"/>
      <c r="S246" s="125"/>
      <c r="T246" s="6"/>
    </row>
    <row r="247" spans="1:20" s="7" customFormat="1" x14ac:dyDescent="0.3">
      <c r="A247" s="35"/>
      <c r="B247" s="78"/>
      <c r="C247" s="36"/>
      <c r="D247" s="36"/>
      <c r="E247" s="36"/>
      <c r="F247" s="37"/>
      <c r="G247" s="37"/>
      <c r="H247" s="37"/>
      <c r="I247" s="37"/>
      <c r="J247" s="37"/>
      <c r="K247" s="37"/>
      <c r="L247" s="37"/>
      <c r="M247" s="37"/>
      <c r="N247" s="37"/>
      <c r="O247" s="37"/>
      <c r="P247" s="37"/>
      <c r="Q247" s="37"/>
      <c r="R247" s="36"/>
      <c r="S247" s="78"/>
      <c r="T247" s="6"/>
    </row>
    <row r="248" spans="1:20" s="7" customFormat="1" x14ac:dyDescent="0.3">
      <c r="A248" s="35"/>
      <c r="B248" s="78"/>
      <c r="C248" s="36"/>
      <c r="D248" s="36"/>
      <c r="E248" s="36"/>
      <c r="F248" s="37"/>
      <c r="G248" s="37"/>
      <c r="H248" s="37"/>
      <c r="I248" s="37"/>
      <c r="J248" s="37"/>
      <c r="K248" s="37"/>
      <c r="L248" s="37"/>
      <c r="M248" s="37"/>
      <c r="N248" s="37"/>
      <c r="O248" s="37"/>
      <c r="P248" s="37"/>
      <c r="Q248" s="37"/>
      <c r="R248" s="36"/>
      <c r="S248" s="78"/>
      <c r="T248" s="6"/>
    </row>
    <row r="249" spans="1:20" s="7" customFormat="1" x14ac:dyDescent="0.3">
      <c r="A249" s="35"/>
      <c r="B249" s="78"/>
      <c r="C249" s="36"/>
      <c r="D249" s="36"/>
      <c r="E249" s="36"/>
      <c r="F249" s="37"/>
      <c r="G249" s="37"/>
      <c r="H249" s="37"/>
      <c r="I249" s="37"/>
      <c r="J249" s="37"/>
      <c r="K249" s="37"/>
      <c r="L249" s="37"/>
      <c r="M249" s="37"/>
      <c r="N249" s="37"/>
      <c r="O249" s="37"/>
      <c r="P249" s="37"/>
      <c r="Q249" s="37"/>
      <c r="R249" s="36"/>
      <c r="S249" s="78"/>
      <c r="T249" s="6"/>
    </row>
    <row r="250" spans="1:20" s="7" customFormat="1" x14ac:dyDescent="0.3">
      <c r="A250" s="35"/>
      <c r="B250" s="78"/>
      <c r="C250" s="36"/>
      <c r="D250" s="36"/>
      <c r="E250" s="36"/>
      <c r="F250" s="37"/>
      <c r="G250" s="37"/>
      <c r="H250" s="37"/>
      <c r="I250" s="37"/>
      <c r="J250" s="37"/>
      <c r="K250" s="37"/>
      <c r="L250" s="37"/>
      <c r="M250" s="37"/>
      <c r="N250" s="37"/>
      <c r="O250" s="37"/>
      <c r="P250" s="37"/>
      <c r="Q250" s="37"/>
      <c r="R250" s="36"/>
      <c r="S250" s="78"/>
      <c r="T250" s="6"/>
    </row>
    <row r="251" spans="1:20" s="7" customFormat="1" x14ac:dyDescent="0.3">
      <c r="A251" s="35"/>
      <c r="B251" s="78"/>
      <c r="C251" s="36"/>
      <c r="D251" s="36"/>
      <c r="E251" s="36"/>
      <c r="F251" s="37"/>
      <c r="G251" s="37"/>
      <c r="H251" s="37"/>
      <c r="I251" s="37"/>
      <c r="J251" s="37"/>
      <c r="K251" s="37"/>
      <c r="L251" s="37"/>
      <c r="M251" s="37"/>
      <c r="N251" s="37"/>
      <c r="O251" s="37"/>
      <c r="P251" s="37"/>
      <c r="Q251" s="37"/>
      <c r="R251" s="36"/>
      <c r="S251" s="78"/>
      <c r="T251" s="6"/>
    </row>
    <row r="252" spans="1:20" s="7" customFormat="1" x14ac:dyDescent="0.3">
      <c r="A252" s="35"/>
      <c r="B252" s="78"/>
      <c r="C252" s="36"/>
      <c r="D252" s="36"/>
      <c r="E252" s="36"/>
      <c r="F252" s="37"/>
      <c r="G252" s="37"/>
      <c r="H252" s="37"/>
      <c r="I252" s="37"/>
      <c r="J252" s="37"/>
      <c r="K252" s="37"/>
      <c r="L252" s="37"/>
      <c r="M252" s="37"/>
      <c r="N252" s="37"/>
      <c r="O252" s="37"/>
      <c r="P252" s="37"/>
      <c r="Q252" s="37"/>
      <c r="R252" s="36"/>
      <c r="S252" s="78"/>
      <c r="T252" s="6"/>
    </row>
    <row r="253" spans="1:20" s="7" customFormat="1" x14ac:dyDescent="0.3">
      <c r="A253" s="35"/>
      <c r="B253" s="78"/>
      <c r="C253" s="36"/>
      <c r="D253" s="36"/>
      <c r="E253" s="36"/>
      <c r="F253" s="37"/>
      <c r="G253" s="37"/>
      <c r="H253" s="37"/>
      <c r="I253" s="37"/>
      <c r="J253" s="37"/>
      <c r="K253" s="37"/>
      <c r="L253" s="37"/>
      <c r="M253" s="37"/>
      <c r="N253" s="37"/>
      <c r="O253" s="37"/>
      <c r="P253" s="37"/>
      <c r="Q253" s="37"/>
      <c r="R253" s="36"/>
      <c r="S253" s="78"/>
      <c r="T253" s="6"/>
    </row>
    <row r="254" spans="1:20" s="7" customFormat="1" x14ac:dyDescent="0.3">
      <c r="A254" s="35"/>
      <c r="B254" s="78"/>
      <c r="C254" s="36"/>
      <c r="D254" s="36"/>
      <c r="E254" s="36"/>
      <c r="F254" s="37"/>
      <c r="G254" s="37"/>
      <c r="H254" s="37"/>
      <c r="I254" s="37"/>
      <c r="J254" s="37"/>
      <c r="K254" s="37"/>
      <c r="L254" s="37"/>
      <c r="M254" s="37"/>
      <c r="N254" s="37"/>
      <c r="O254" s="37"/>
      <c r="P254" s="37"/>
      <c r="Q254" s="37"/>
      <c r="R254" s="36"/>
      <c r="S254" s="78"/>
      <c r="T254" s="6"/>
    </row>
    <row r="255" spans="1:20" s="7" customFormat="1" x14ac:dyDescent="0.3">
      <c r="A255" s="35"/>
      <c r="B255" s="78"/>
      <c r="C255" s="36"/>
      <c r="D255" s="36"/>
      <c r="E255" s="36"/>
      <c r="F255" s="37"/>
      <c r="G255" s="37"/>
      <c r="H255" s="37"/>
      <c r="I255" s="37"/>
      <c r="J255" s="37"/>
      <c r="K255" s="37"/>
      <c r="L255" s="37"/>
      <c r="M255" s="37"/>
      <c r="N255" s="37"/>
      <c r="O255" s="37"/>
      <c r="P255" s="37"/>
      <c r="Q255" s="37"/>
      <c r="R255" s="36"/>
      <c r="S255" s="78"/>
      <c r="T255" s="6"/>
    </row>
    <row r="256" spans="1:20" s="7" customFormat="1" x14ac:dyDescent="0.3">
      <c r="A256" s="35"/>
      <c r="B256" s="78"/>
      <c r="C256" s="36"/>
      <c r="D256" s="36"/>
      <c r="E256" s="36"/>
      <c r="F256" s="37"/>
      <c r="G256" s="37"/>
      <c r="H256" s="37"/>
      <c r="I256" s="37"/>
      <c r="J256" s="37"/>
      <c r="K256" s="37"/>
      <c r="L256" s="37"/>
      <c r="M256" s="37"/>
      <c r="N256" s="37"/>
      <c r="O256" s="37"/>
      <c r="P256" s="37"/>
      <c r="Q256" s="37"/>
      <c r="R256" s="36"/>
      <c r="S256" s="78"/>
      <c r="T256" s="6"/>
    </row>
    <row r="257" spans="1:20" s="7" customFormat="1" x14ac:dyDescent="0.3">
      <c r="A257" s="35"/>
      <c r="B257" s="78"/>
      <c r="C257" s="36"/>
      <c r="D257" s="36"/>
      <c r="E257" s="36"/>
      <c r="F257" s="37"/>
      <c r="G257" s="37"/>
      <c r="H257" s="37"/>
      <c r="I257" s="37"/>
      <c r="J257" s="37"/>
      <c r="K257" s="37"/>
      <c r="L257" s="37"/>
      <c r="M257" s="37"/>
      <c r="N257" s="37"/>
      <c r="O257" s="37"/>
      <c r="P257" s="37"/>
      <c r="Q257" s="37"/>
      <c r="R257" s="36"/>
      <c r="S257" s="78"/>
      <c r="T257" s="6"/>
    </row>
    <row r="258" spans="1:20" s="7" customFormat="1" x14ac:dyDescent="0.3">
      <c r="A258" s="35"/>
      <c r="B258" s="78"/>
      <c r="C258" s="36"/>
      <c r="D258" s="36"/>
      <c r="E258" s="36"/>
      <c r="F258" s="37"/>
      <c r="G258" s="37"/>
      <c r="H258" s="37"/>
      <c r="I258" s="37"/>
      <c r="J258" s="37"/>
      <c r="K258" s="37"/>
      <c r="L258" s="37"/>
      <c r="M258" s="37"/>
      <c r="N258" s="37"/>
      <c r="O258" s="37"/>
      <c r="P258" s="37"/>
      <c r="Q258" s="37"/>
      <c r="R258" s="36"/>
      <c r="S258" s="78"/>
      <c r="T258" s="6"/>
    </row>
    <row r="259" spans="1:20" s="7" customFormat="1" x14ac:dyDescent="0.3">
      <c r="A259" s="35"/>
      <c r="B259" s="78"/>
      <c r="C259" s="36"/>
      <c r="D259" s="36"/>
      <c r="E259" s="36"/>
      <c r="F259" s="37"/>
      <c r="G259" s="37"/>
      <c r="H259" s="37"/>
      <c r="I259" s="37"/>
      <c r="J259" s="37"/>
      <c r="K259" s="37"/>
      <c r="L259" s="37"/>
      <c r="M259" s="37"/>
      <c r="N259" s="37"/>
      <c r="O259" s="37"/>
      <c r="P259" s="37"/>
      <c r="Q259" s="37"/>
      <c r="R259" s="36"/>
      <c r="S259" s="78"/>
      <c r="T259" s="6"/>
    </row>
    <row r="260" spans="1:20" s="7" customFormat="1" x14ac:dyDescent="0.3">
      <c r="A260" s="35"/>
      <c r="B260" s="78"/>
      <c r="C260" s="36"/>
      <c r="D260" s="36"/>
      <c r="E260" s="36"/>
      <c r="F260" s="37"/>
      <c r="G260" s="37"/>
      <c r="H260" s="37"/>
      <c r="I260" s="37"/>
      <c r="J260" s="37"/>
      <c r="K260" s="37"/>
      <c r="L260" s="37"/>
      <c r="M260" s="37"/>
      <c r="N260" s="37"/>
      <c r="O260" s="37"/>
      <c r="P260" s="37"/>
      <c r="Q260" s="37"/>
      <c r="R260" s="36"/>
      <c r="S260" s="78"/>
      <c r="T260" s="6"/>
    </row>
    <row r="261" spans="1:20" s="7" customFormat="1" x14ac:dyDescent="0.3">
      <c r="A261" s="35"/>
      <c r="B261" s="78"/>
      <c r="C261" s="36"/>
      <c r="D261" s="36"/>
      <c r="E261" s="36"/>
      <c r="F261" s="37"/>
      <c r="G261" s="37"/>
      <c r="H261" s="37"/>
      <c r="I261" s="37"/>
      <c r="J261" s="37"/>
      <c r="K261" s="37"/>
      <c r="L261" s="37"/>
      <c r="M261" s="37"/>
      <c r="N261" s="37"/>
      <c r="O261" s="37"/>
      <c r="P261" s="37"/>
      <c r="Q261" s="37"/>
      <c r="R261" s="36"/>
      <c r="S261" s="78"/>
      <c r="T261" s="6"/>
    </row>
    <row r="262" spans="1:20" s="7" customFormat="1" x14ac:dyDescent="0.3">
      <c r="A262" s="35"/>
      <c r="B262" s="78"/>
      <c r="C262" s="36"/>
      <c r="D262" s="36"/>
      <c r="E262" s="36"/>
      <c r="F262" s="37"/>
      <c r="G262" s="37"/>
      <c r="H262" s="37"/>
      <c r="I262" s="37"/>
      <c r="J262" s="37"/>
      <c r="K262" s="37"/>
      <c r="L262" s="37"/>
      <c r="M262" s="37"/>
      <c r="N262" s="37"/>
      <c r="O262" s="37"/>
      <c r="P262" s="37"/>
      <c r="Q262" s="37"/>
      <c r="R262" s="36"/>
      <c r="S262" s="78"/>
      <c r="T262" s="6"/>
    </row>
    <row r="263" spans="1:20" s="7" customFormat="1" x14ac:dyDescent="0.3">
      <c r="A263" s="35"/>
      <c r="B263" s="78"/>
      <c r="C263" s="36"/>
      <c r="D263" s="36"/>
      <c r="E263" s="36"/>
      <c r="F263" s="37"/>
      <c r="G263" s="37"/>
      <c r="H263" s="37"/>
      <c r="I263" s="37"/>
      <c r="J263" s="37"/>
      <c r="K263" s="37"/>
      <c r="L263" s="37"/>
      <c r="M263" s="37"/>
      <c r="N263" s="37"/>
      <c r="O263" s="37"/>
      <c r="P263" s="37"/>
      <c r="Q263" s="37"/>
      <c r="R263" s="36"/>
      <c r="S263" s="78"/>
      <c r="T263" s="6"/>
    </row>
    <row r="264" spans="1:20" s="7" customFormat="1" x14ac:dyDescent="0.3">
      <c r="A264" s="35"/>
      <c r="B264" s="78"/>
      <c r="C264" s="36"/>
      <c r="D264" s="36"/>
      <c r="E264" s="36"/>
      <c r="F264" s="37"/>
      <c r="G264" s="37"/>
      <c r="H264" s="37"/>
      <c r="I264" s="37"/>
      <c r="J264" s="37"/>
      <c r="K264" s="37"/>
      <c r="L264" s="37"/>
      <c r="M264" s="37"/>
      <c r="N264" s="37"/>
      <c r="O264" s="37"/>
      <c r="P264" s="37"/>
      <c r="Q264" s="37"/>
      <c r="R264" s="36"/>
      <c r="S264" s="78"/>
      <c r="T264" s="6"/>
    </row>
    <row r="265" spans="1:20" s="7" customFormat="1" x14ac:dyDescent="0.3">
      <c r="A265" s="35"/>
      <c r="B265" s="78"/>
      <c r="C265" s="36"/>
      <c r="D265" s="36"/>
      <c r="E265" s="36"/>
      <c r="F265" s="37"/>
      <c r="G265" s="37"/>
      <c r="H265" s="37"/>
      <c r="I265" s="37"/>
      <c r="J265" s="37"/>
      <c r="K265" s="37"/>
      <c r="L265" s="37"/>
      <c r="M265" s="37"/>
      <c r="N265" s="37"/>
      <c r="O265" s="37"/>
      <c r="P265" s="37"/>
      <c r="Q265" s="37"/>
      <c r="R265" s="36"/>
      <c r="S265" s="78"/>
      <c r="T265" s="6"/>
    </row>
    <row r="266" spans="1:20" s="7" customFormat="1" x14ac:dyDescent="0.3">
      <c r="A266" s="35"/>
      <c r="B266" s="78"/>
      <c r="C266" s="36"/>
      <c r="D266" s="36"/>
      <c r="E266" s="36"/>
      <c r="F266" s="37"/>
      <c r="G266" s="37"/>
      <c r="H266" s="37"/>
      <c r="I266" s="37"/>
      <c r="J266" s="37"/>
      <c r="K266" s="37"/>
      <c r="L266" s="37"/>
      <c r="M266" s="37"/>
      <c r="N266" s="37"/>
      <c r="O266" s="37"/>
      <c r="P266" s="37"/>
      <c r="Q266" s="37"/>
      <c r="R266" s="36"/>
      <c r="S266" s="78"/>
      <c r="T266" s="6"/>
    </row>
    <row r="267" spans="1:20" s="7" customFormat="1" x14ac:dyDescent="0.3">
      <c r="A267" s="35"/>
      <c r="B267" s="78"/>
      <c r="C267" s="36"/>
      <c r="D267" s="36"/>
      <c r="E267" s="36"/>
      <c r="F267" s="37"/>
      <c r="G267" s="37"/>
      <c r="H267" s="37"/>
      <c r="I267" s="37"/>
      <c r="J267" s="37"/>
      <c r="K267" s="37"/>
      <c r="L267" s="37"/>
      <c r="M267" s="37"/>
      <c r="N267" s="37"/>
      <c r="O267" s="37"/>
      <c r="P267" s="37"/>
      <c r="Q267" s="37"/>
      <c r="R267" s="36"/>
      <c r="S267" s="78"/>
      <c r="T267" s="6"/>
    </row>
    <row r="268" spans="1:20" s="7" customFormat="1" x14ac:dyDescent="0.3">
      <c r="A268" s="35"/>
      <c r="B268" s="78"/>
      <c r="C268" s="36"/>
      <c r="D268" s="36"/>
      <c r="E268" s="36"/>
      <c r="F268" s="37"/>
      <c r="G268" s="37"/>
      <c r="H268" s="37"/>
      <c r="I268" s="37"/>
      <c r="J268" s="37"/>
      <c r="K268" s="37"/>
      <c r="L268" s="37"/>
      <c r="M268" s="37"/>
      <c r="N268" s="37"/>
      <c r="O268" s="37"/>
      <c r="P268" s="37"/>
      <c r="Q268" s="37"/>
      <c r="R268" s="36"/>
      <c r="S268" s="78"/>
      <c r="T268" s="6"/>
    </row>
    <row r="269" spans="1:20" s="7" customFormat="1" x14ac:dyDescent="0.3">
      <c r="A269" s="35"/>
      <c r="B269" s="78"/>
      <c r="C269" s="36"/>
      <c r="D269" s="36"/>
      <c r="E269" s="36"/>
      <c r="F269" s="37"/>
      <c r="G269" s="37"/>
      <c r="H269" s="37"/>
      <c r="I269" s="37"/>
      <c r="J269" s="37"/>
      <c r="K269" s="37"/>
      <c r="L269" s="37"/>
      <c r="M269" s="37"/>
      <c r="N269" s="37"/>
      <c r="O269" s="37"/>
      <c r="P269" s="37"/>
      <c r="Q269" s="37"/>
      <c r="R269" s="36"/>
      <c r="S269" s="78"/>
      <c r="T269" s="6"/>
    </row>
    <row r="270" spans="1:20" s="7" customFormat="1" x14ac:dyDescent="0.3">
      <c r="A270" s="35"/>
      <c r="B270" s="78"/>
      <c r="C270" s="36"/>
      <c r="D270" s="36"/>
      <c r="E270" s="36"/>
      <c r="F270" s="37"/>
      <c r="G270" s="37"/>
      <c r="H270" s="37"/>
      <c r="I270" s="37"/>
      <c r="J270" s="37"/>
      <c r="K270" s="37"/>
      <c r="L270" s="37"/>
      <c r="M270" s="37"/>
      <c r="N270" s="37"/>
      <c r="O270" s="37"/>
      <c r="P270" s="37"/>
      <c r="Q270" s="37"/>
      <c r="R270" s="36"/>
      <c r="S270" s="78"/>
      <c r="T270" s="6"/>
    </row>
    <row r="271" spans="1:20" s="7" customFormat="1" x14ac:dyDescent="0.3">
      <c r="A271" s="35"/>
      <c r="B271" s="78"/>
      <c r="C271" s="36"/>
      <c r="D271" s="36"/>
      <c r="E271" s="36"/>
      <c r="F271" s="37"/>
      <c r="G271" s="37"/>
      <c r="H271" s="37"/>
      <c r="I271" s="37"/>
      <c r="J271" s="37"/>
      <c r="K271" s="37"/>
      <c r="L271" s="37"/>
      <c r="M271" s="37"/>
      <c r="N271" s="37"/>
      <c r="O271" s="37"/>
      <c r="P271" s="37"/>
      <c r="Q271" s="37"/>
      <c r="R271" s="36"/>
      <c r="S271" s="78"/>
      <c r="T271" s="6"/>
    </row>
    <row r="272" spans="1:20" s="7" customFormat="1" x14ac:dyDescent="0.3">
      <c r="A272" s="35"/>
      <c r="B272" s="78"/>
      <c r="C272" s="36"/>
      <c r="D272" s="36"/>
      <c r="E272" s="36"/>
      <c r="F272" s="37"/>
      <c r="G272" s="37"/>
      <c r="H272" s="37"/>
      <c r="I272" s="37"/>
      <c r="J272" s="37"/>
      <c r="K272" s="37"/>
      <c r="L272" s="37"/>
      <c r="M272" s="37"/>
      <c r="N272" s="37"/>
      <c r="O272" s="37"/>
      <c r="P272" s="37"/>
      <c r="Q272" s="37"/>
      <c r="R272" s="36"/>
      <c r="S272" s="78"/>
      <c r="T272" s="6"/>
    </row>
    <row r="273" spans="1:20" s="7" customFormat="1" x14ac:dyDescent="0.3">
      <c r="A273" s="35"/>
      <c r="B273" s="78"/>
      <c r="C273" s="36"/>
      <c r="D273" s="36"/>
      <c r="E273" s="36"/>
      <c r="F273" s="37"/>
      <c r="G273" s="37"/>
      <c r="H273" s="37"/>
      <c r="I273" s="37"/>
      <c r="J273" s="37"/>
      <c r="K273" s="37"/>
      <c r="L273" s="37"/>
      <c r="M273" s="37"/>
      <c r="N273" s="37"/>
      <c r="O273" s="37"/>
      <c r="P273" s="37"/>
      <c r="Q273" s="37"/>
      <c r="R273" s="36"/>
      <c r="S273" s="78"/>
      <c r="T273" s="6"/>
    </row>
    <row r="274" spans="1:20" s="7" customFormat="1" x14ac:dyDescent="0.3">
      <c r="A274" s="35"/>
      <c r="B274" s="78"/>
      <c r="C274" s="36"/>
      <c r="D274" s="36"/>
      <c r="E274" s="36"/>
      <c r="F274" s="37"/>
      <c r="G274" s="37"/>
      <c r="H274" s="37"/>
      <c r="I274" s="37"/>
      <c r="J274" s="37"/>
      <c r="K274" s="37"/>
      <c r="L274" s="37"/>
      <c r="M274" s="37"/>
      <c r="N274" s="37"/>
      <c r="O274" s="37"/>
      <c r="P274" s="37"/>
      <c r="Q274" s="37"/>
      <c r="R274" s="36"/>
      <c r="S274" s="78"/>
      <c r="T274" s="6"/>
    </row>
    <row r="275" spans="1:20" s="7" customFormat="1" x14ac:dyDescent="0.3">
      <c r="A275" s="35"/>
      <c r="B275" s="78"/>
      <c r="C275" s="36"/>
      <c r="D275" s="36"/>
      <c r="E275" s="36"/>
      <c r="F275" s="37"/>
      <c r="G275" s="37"/>
      <c r="H275" s="37"/>
      <c r="I275" s="37"/>
      <c r="J275" s="37"/>
      <c r="K275" s="37"/>
      <c r="L275" s="37"/>
      <c r="M275" s="37"/>
      <c r="N275" s="37"/>
      <c r="O275" s="37"/>
      <c r="P275" s="37"/>
      <c r="Q275" s="37"/>
      <c r="R275" s="36"/>
      <c r="S275" s="78"/>
      <c r="T275" s="6"/>
    </row>
    <row r="276" spans="1:20" s="7" customFormat="1" x14ac:dyDescent="0.3">
      <c r="A276" s="35"/>
      <c r="B276" s="78"/>
      <c r="C276" s="36"/>
      <c r="D276" s="36"/>
      <c r="E276" s="36"/>
      <c r="F276" s="37"/>
      <c r="G276" s="37"/>
      <c r="H276" s="37"/>
      <c r="I276" s="37"/>
      <c r="J276" s="37"/>
      <c r="K276" s="37"/>
      <c r="L276" s="37"/>
      <c r="M276" s="37"/>
      <c r="N276" s="37"/>
      <c r="O276" s="37"/>
      <c r="P276" s="37"/>
      <c r="Q276" s="37"/>
      <c r="R276" s="36"/>
      <c r="S276" s="78"/>
      <c r="T276" s="6"/>
    </row>
    <row r="277" spans="1:20" s="7" customFormat="1" x14ac:dyDescent="0.3">
      <c r="A277" s="35"/>
      <c r="B277" s="78"/>
      <c r="C277" s="36"/>
      <c r="D277" s="36"/>
      <c r="E277" s="36"/>
      <c r="F277" s="37"/>
      <c r="G277" s="37"/>
      <c r="H277" s="37"/>
      <c r="I277" s="37"/>
      <c r="J277" s="37"/>
      <c r="K277" s="37"/>
      <c r="L277" s="37"/>
      <c r="M277" s="37"/>
      <c r="N277" s="37"/>
      <c r="O277" s="37"/>
      <c r="P277" s="37"/>
      <c r="Q277" s="37"/>
      <c r="R277" s="36"/>
      <c r="S277" s="78"/>
      <c r="T277" s="6"/>
    </row>
    <row r="278" spans="1:20" s="7" customFormat="1" x14ac:dyDescent="0.3">
      <c r="A278" s="35"/>
      <c r="B278" s="78"/>
      <c r="C278" s="36"/>
      <c r="D278" s="36"/>
      <c r="E278" s="36"/>
      <c r="F278" s="37"/>
      <c r="G278" s="37"/>
      <c r="H278" s="37"/>
      <c r="I278" s="37"/>
      <c r="J278" s="37"/>
      <c r="K278" s="37"/>
      <c r="L278" s="37"/>
      <c r="M278" s="37"/>
      <c r="N278" s="37"/>
      <c r="O278" s="37"/>
      <c r="P278" s="37"/>
      <c r="Q278" s="37"/>
      <c r="R278" s="36"/>
      <c r="S278" s="78"/>
      <c r="T278" s="6"/>
    </row>
    <row r="279" spans="1:20" s="7" customFormat="1" x14ac:dyDescent="0.3">
      <c r="A279" s="35"/>
      <c r="B279" s="78"/>
      <c r="C279" s="36"/>
      <c r="D279" s="36"/>
      <c r="E279" s="36"/>
      <c r="F279" s="37"/>
      <c r="G279" s="37"/>
      <c r="H279" s="37"/>
      <c r="I279" s="37"/>
      <c r="J279" s="37"/>
      <c r="K279" s="37"/>
      <c r="L279" s="37"/>
      <c r="M279" s="37"/>
      <c r="N279" s="37"/>
      <c r="O279" s="37"/>
      <c r="P279" s="37"/>
      <c r="Q279" s="37"/>
      <c r="R279" s="36"/>
      <c r="S279" s="78"/>
      <c r="T279" s="6"/>
    </row>
    <row r="280" spans="1:20" s="7" customFormat="1" x14ac:dyDescent="0.3">
      <c r="A280" s="35"/>
      <c r="B280" s="78"/>
      <c r="C280" s="36"/>
      <c r="D280" s="36"/>
      <c r="E280" s="36"/>
      <c r="F280" s="37"/>
      <c r="G280" s="37"/>
      <c r="H280" s="37"/>
      <c r="I280" s="37"/>
      <c r="J280" s="37"/>
      <c r="K280" s="37"/>
      <c r="L280" s="37"/>
      <c r="M280" s="37"/>
      <c r="N280" s="37"/>
      <c r="O280" s="37"/>
      <c r="P280" s="37"/>
      <c r="Q280" s="37"/>
      <c r="R280" s="36"/>
      <c r="S280" s="78"/>
      <c r="T280" s="6"/>
    </row>
  </sheetData>
  <mergeCells count="85">
    <mergeCell ref="A1:S1"/>
    <mergeCell ref="A2:S2"/>
    <mergeCell ref="F3:P3"/>
    <mergeCell ref="B3:B7"/>
    <mergeCell ref="A207:A208"/>
    <mergeCell ref="A191:A193"/>
    <mergeCell ref="A49:S49"/>
    <mergeCell ref="R3:S4"/>
    <mergeCell ref="S5:S6"/>
    <mergeCell ref="R5:R6"/>
    <mergeCell ref="H4:P4"/>
    <mergeCell ref="P5:Q6"/>
    <mergeCell ref="L6:M6"/>
    <mergeCell ref="N5:O6"/>
    <mergeCell ref="J5:M5"/>
    <mergeCell ref="D3:D7"/>
    <mergeCell ref="E217:E219"/>
    <mergeCell ref="A200:A201"/>
    <mergeCell ref="E3:E7"/>
    <mergeCell ref="F4:G6"/>
    <mergeCell ref="H5:I6"/>
    <mergeCell ref="C3:C7"/>
    <mergeCell ref="A134:A137"/>
    <mergeCell ref="A74:A75"/>
    <mergeCell ref="A29:A31"/>
    <mergeCell ref="A9:S9"/>
    <mergeCell ref="A10:S10"/>
    <mergeCell ref="A15:S15"/>
    <mergeCell ref="A19:S19"/>
    <mergeCell ref="A27:S27"/>
    <mergeCell ref="A11:A13"/>
    <mergeCell ref="A16:A17"/>
    <mergeCell ref="A212:A213"/>
    <mergeCell ref="B212:B213"/>
    <mergeCell ref="A131:S131"/>
    <mergeCell ref="A198:A199"/>
    <mergeCell ref="A141:A142"/>
    <mergeCell ref="A205:A206"/>
    <mergeCell ref="A154:S154"/>
    <mergeCell ref="A242:S242"/>
    <mergeCell ref="A238:A239"/>
    <mergeCell ref="A155:A174"/>
    <mergeCell ref="A186:S186"/>
    <mergeCell ref="A211:S211"/>
    <mergeCell ref="A237:S237"/>
    <mergeCell ref="B158:B160"/>
    <mergeCell ref="B155:B157"/>
    <mergeCell ref="A241:S241"/>
    <mergeCell ref="B224:B226"/>
    <mergeCell ref="A224:A226"/>
    <mergeCell ref="B214:B216"/>
    <mergeCell ref="B220:B223"/>
    <mergeCell ref="A217:A219"/>
    <mergeCell ref="B161:B167"/>
    <mergeCell ref="D217:D219"/>
    <mergeCell ref="A220:A223"/>
    <mergeCell ref="A130:S130"/>
    <mergeCell ref="A87:A88"/>
    <mergeCell ref="A115:S115"/>
    <mergeCell ref="A119:S119"/>
    <mergeCell ref="A93:A110"/>
    <mergeCell ref="A91:S91"/>
    <mergeCell ref="A187:A190"/>
    <mergeCell ref="A194:A197"/>
    <mergeCell ref="A202:A203"/>
    <mergeCell ref="A120:A127"/>
    <mergeCell ref="B217:B219"/>
    <mergeCell ref="B177:B180"/>
    <mergeCell ref="A177:A180"/>
    <mergeCell ref="A116:A117"/>
    <mergeCell ref="A214:A216"/>
    <mergeCell ref="A50:S50"/>
    <mergeCell ref="J6:K6"/>
    <mergeCell ref="A3:A7"/>
    <mergeCell ref="A66:A67"/>
    <mergeCell ref="A51:A52"/>
    <mergeCell ref="A54:S54"/>
    <mergeCell ref="A55:S55"/>
    <mergeCell ref="A34:S34"/>
    <mergeCell ref="A35:A46"/>
    <mergeCell ref="A70:A71"/>
    <mergeCell ref="A72:A73"/>
    <mergeCell ref="A69:S69"/>
    <mergeCell ref="A63:A65"/>
    <mergeCell ref="A56:A62"/>
  </mergeCells>
  <phoneticPr fontId="20" type="noConversion"/>
  <conditionalFormatting sqref="R93">
    <cfRule type="cellIs" dxfId="5" priority="7" stopIfTrue="1" operator="equal">
      <formula>0</formula>
    </cfRule>
  </conditionalFormatting>
  <conditionalFormatting sqref="R103">
    <cfRule type="cellIs" dxfId="4" priority="1" stopIfTrue="1" operator="equal">
      <formula>0</formula>
    </cfRule>
  </conditionalFormatting>
  <conditionalFormatting sqref="R94">
    <cfRule type="cellIs" dxfId="3" priority="6" stopIfTrue="1" operator="equal">
      <formula>0</formula>
    </cfRule>
  </conditionalFormatting>
  <conditionalFormatting sqref="R95">
    <cfRule type="cellIs" dxfId="2" priority="5" stopIfTrue="1" operator="equal">
      <formula>0</formula>
    </cfRule>
  </conditionalFormatting>
  <conditionalFormatting sqref="R100">
    <cfRule type="cellIs" dxfId="1" priority="4" stopIfTrue="1" operator="equal">
      <formula>0</formula>
    </cfRule>
  </conditionalFormatting>
  <conditionalFormatting sqref="R101">
    <cfRule type="cellIs" dxfId="0" priority="3" stopIfTrue="1" operator="equal">
      <formula>0</formula>
    </cfRule>
  </conditionalFormatting>
  <printOptions horizontalCentered="1"/>
  <pageMargins left="0.11811023622047245" right="0" top="0.39370078740157483" bottom="0.23622047244094491" header="0" footer="0"/>
  <pageSetup paperSize="9" scale="40" firstPageNumber="25" fitToHeight="0" orientation="landscape" horizontalDpi="4294967293" r:id="rId1"/>
  <headerFooter differentFirst="1">
    <oddFooter>&amp;C&amp;"Times New Roman,обычный"&amp;12&amp;P</oddFooter>
  </headerFooter>
  <rowBreaks count="4" manualBreakCount="4">
    <brk id="26" max="12" man="1"/>
    <brk id="78" max="12" man="1"/>
    <brk id="90" max="12" man="1"/>
    <brk id="210"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view="pageBreakPreview" zoomScale="70" zoomScaleNormal="100" zoomScaleSheetLayoutView="70" workbookViewId="0">
      <pane ySplit="10" topLeftCell="A26" activePane="bottomLeft" state="frozen"/>
      <selection pane="bottomLeft" activeCell="J1" sqref="J1:O1"/>
    </sheetView>
  </sheetViews>
  <sheetFormatPr defaultRowHeight="18" x14ac:dyDescent="0.35"/>
  <cols>
    <col min="1" max="1" width="7.21875" style="46" customWidth="1"/>
    <col min="2" max="2" width="55.88671875" customWidth="1"/>
    <col min="3" max="3" width="16.21875" style="17" customWidth="1"/>
    <col min="4" max="4" width="20" style="17" customWidth="1"/>
    <col min="5" max="5" width="16" style="17" customWidth="1"/>
    <col min="6" max="6" width="22.21875" style="17" customWidth="1"/>
    <col min="7" max="7" width="14.88671875" style="17" customWidth="1"/>
    <col min="8" max="8" width="16.21875" style="17" customWidth="1"/>
    <col min="9" max="9" width="13.21875" style="17" customWidth="1"/>
    <col min="10" max="10" width="22" style="17" customWidth="1"/>
    <col min="11" max="11" width="16.88671875" style="17" customWidth="1"/>
    <col min="12" max="13" width="13.77734375" style="17" customWidth="1"/>
    <col min="14" max="15" width="20" style="17" customWidth="1"/>
  </cols>
  <sheetData>
    <row r="1" spans="1:15" x14ac:dyDescent="0.35">
      <c r="B1" s="8"/>
      <c r="C1" s="10"/>
      <c r="D1" s="10"/>
      <c r="E1" s="10"/>
      <c r="F1" s="11"/>
      <c r="G1" s="11"/>
      <c r="H1" s="12"/>
      <c r="I1" s="12"/>
      <c r="J1" s="430"/>
      <c r="K1" s="431"/>
      <c r="L1" s="431"/>
      <c r="M1" s="431"/>
      <c r="N1" s="431"/>
      <c r="O1" s="431"/>
    </row>
    <row r="2" spans="1:15" x14ac:dyDescent="0.35">
      <c r="B2" s="443" t="s">
        <v>423</v>
      </c>
      <c r="C2" s="443"/>
      <c r="D2" s="444"/>
      <c r="E2" s="444"/>
      <c r="F2" s="444"/>
      <c r="G2" s="444"/>
      <c r="H2" s="444"/>
      <c r="I2" s="444"/>
      <c r="J2" s="444"/>
      <c r="K2" s="444"/>
      <c r="L2" s="444"/>
      <c r="M2" s="444"/>
      <c r="N2" s="444"/>
      <c r="O2" s="47"/>
    </row>
    <row r="3" spans="1:15" x14ac:dyDescent="0.35">
      <c r="B3" s="443" t="s">
        <v>117</v>
      </c>
      <c r="C3" s="443"/>
      <c r="D3" s="444"/>
      <c r="E3" s="444"/>
      <c r="F3" s="444"/>
      <c r="G3" s="444"/>
      <c r="H3" s="444"/>
      <c r="I3" s="444"/>
      <c r="J3" s="444"/>
      <c r="K3" s="444"/>
      <c r="L3" s="444"/>
      <c r="M3" s="444"/>
      <c r="N3" s="444"/>
      <c r="O3" s="47"/>
    </row>
    <row r="4" spans="1:15" x14ac:dyDescent="0.35">
      <c r="B4" s="42"/>
      <c r="C4" s="43"/>
      <c r="D4" s="43"/>
      <c r="E4" s="43"/>
      <c r="F4" s="43"/>
      <c r="G4" s="43"/>
      <c r="H4" s="44"/>
      <c r="I4" s="44"/>
      <c r="J4" s="43"/>
      <c r="K4" s="43"/>
      <c r="L4" s="44"/>
      <c r="M4" s="44"/>
      <c r="N4" s="45" t="s">
        <v>86</v>
      </c>
      <c r="O4" s="45"/>
    </row>
    <row r="5" spans="1:15" ht="18.600000000000001" thickBot="1" x14ac:dyDescent="0.4">
      <c r="B5" s="9"/>
      <c r="C5" s="13"/>
      <c r="D5" s="10"/>
      <c r="E5" s="10"/>
      <c r="F5" s="10"/>
      <c r="G5" s="10"/>
      <c r="H5" s="12"/>
      <c r="I5" s="12"/>
      <c r="J5" s="10"/>
      <c r="K5" s="10"/>
      <c r="L5" s="12"/>
      <c r="M5" s="12"/>
      <c r="N5" s="12"/>
      <c r="O5" s="12"/>
    </row>
    <row r="6" spans="1:15" ht="15" customHeight="1" x14ac:dyDescent="0.3">
      <c r="A6" s="440" t="s">
        <v>405</v>
      </c>
      <c r="B6" s="447" t="s">
        <v>92</v>
      </c>
      <c r="C6" s="450" t="s">
        <v>48</v>
      </c>
      <c r="D6" s="450" t="s">
        <v>93</v>
      </c>
      <c r="E6" s="450"/>
      <c r="F6" s="453"/>
      <c r="G6" s="453"/>
      <c r="H6" s="453"/>
      <c r="I6" s="453"/>
      <c r="J6" s="453"/>
      <c r="K6" s="453"/>
      <c r="L6" s="453"/>
      <c r="M6" s="454"/>
      <c r="N6" s="454"/>
      <c r="O6" s="48"/>
    </row>
    <row r="7" spans="1:15" ht="15" customHeight="1" x14ac:dyDescent="0.3">
      <c r="A7" s="441"/>
      <c r="B7" s="448"/>
      <c r="C7" s="451"/>
      <c r="D7" s="436" t="s">
        <v>5</v>
      </c>
      <c r="E7" s="437"/>
      <c r="F7" s="445" t="s">
        <v>6</v>
      </c>
      <c r="G7" s="445"/>
      <c r="H7" s="445"/>
      <c r="I7" s="445"/>
      <c r="J7" s="445"/>
      <c r="K7" s="445"/>
      <c r="L7" s="445"/>
      <c r="M7" s="446"/>
      <c r="N7" s="446"/>
      <c r="O7" s="49"/>
    </row>
    <row r="8" spans="1:15" ht="15" customHeight="1" x14ac:dyDescent="0.3">
      <c r="A8" s="441"/>
      <c r="B8" s="448"/>
      <c r="C8" s="451"/>
      <c r="D8" s="438"/>
      <c r="E8" s="439"/>
      <c r="F8" s="432" t="s">
        <v>87</v>
      </c>
      <c r="G8" s="433"/>
      <c r="H8" s="445" t="s">
        <v>7</v>
      </c>
      <c r="I8" s="445"/>
      <c r="J8" s="445"/>
      <c r="K8" s="50"/>
      <c r="L8" s="432" t="s">
        <v>88</v>
      </c>
      <c r="M8" s="433"/>
      <c r="N8" s="432" t="s">
        <v>89</v>
      </c>
      <c r="O8" s="455"/>
    </row>
    <row r="9" spans="1:15" ht="63.75" customHeight="1" thickBot="1" x14ac:dyDescent="0.35">
      <c r="A9" s="442"/>
      <c r="B9" s="449"/>
      <c r="C9" s="452"/>
      <c r="D9" s="438"/>
      <c r="E9" s="439"/>
      <c r="F9" s="434"/>
      <c r="G9" s="435"/>
      <c r="H9" s="457" t="s">
        <v>90</v>
      </c>
      <c r="I9" s="458"/>
      <c r="J9" s="457" t="s">
        <v>94</v>
      </c>
      <c r="K9" s="458"/>
      <c r="L9" s="434"/>
      <c r="M9" s="435"/>
      <c r="N9" s="434"/>
      <c r="O9" s="456"/>
    </row>
    <row r="10" spans="1:15" ht="21" customHeight="1" thickBot="1" x14ac:dyDescent="0.35">
      <c r="A10" s="51"/>
      <c r="B10" s="52"/>
      <c r="C10" s="53"/>
      <c r="D10" s="54" t="s">
        <v>440</v>
      </c>
      <c r="E10" s="55" t="s">
        <v>441</v>
      </c>
      <c r="F10" s="54" t="s">
        <v>440</v>
      </c>
      <c r="G10" s="55" t="s">
        <v>441</v>
      </c>
      <c r="H10" s="54" t="s">
        <v>440</v>
      </c>
      <c r="I10" s="55" t="s">
        <v>441</v>
      </c>
      <c r="J10" s="54" t="s">
        <v>440</v>
      </c>
      <c r="K10" s="55" t="s">
        <v>441</v>
      </c>
      <c r="L10" s="54" t="s">
        <v>440</v>
      </c>
      <c r="M10" s="55" t="s">
        <v>441</v>
      </c>
      <c r="N10" s="54" t="s">
        <v>440</v>
      </c>
      <c r="O10" s="55" t="s">
        <v>441</v>
      </c>
    </row>
    <row r="11" spans="1:15" s="91" customFormat="1" ht="18.600000000000001" thickBot="1" x14ac:dyDescent="0.4">
      <c r="A11" s="86"/>
      <c r="B11" s="87">
        <v>1</v>
      </c>
      <c r="C11" s="88">
        <v>2</v>
      </c>
      <c r="D11" s="88">
        <v>3</v>
      </c>
      <c r="E11" s="88">
        <v>4</v>
      </c>
      <c r="F11" s="88">
        <v>5</v>
      </c>
      <c r="G11" s="88">
        <v>6</v>
      </c>
      <c r="H11" s="88">
        <v>7</v>
      </c>
      <c r="I11" s="88">
        <v>8</v>
      </c>
      <c r="J11" s="88">
        <v>9</v>
      </c>
      <c r="K11" s="88">
        <v>10</v>
      </c>
      <c r="L11" s="88">
        <v>11</v>
      </c>
      <c r="M11" s="89">
        <v>12</v>
      </c>
      <c r="N11" s="89">
        <v>13</v>
      </c>
      <c r="O11" s="90">
        <v>14</v>
      </c>
    </row>
    <row r="12" spans="1:15" ht="49.05" customHeight="1" x14ac:dyDescent="0.3">
      <c r="A12" s="56" t="s">
        <v>370</v>
      </c>
      <c r="B12" s="57" t="s">
        <v>369</v>
      </c>
      <c r="C12" s="92">
        <v>3</v>
      </c>
      <c r="D12" s="128">
        <f>заходи!F14</f>
        <v>0</v>
      </c>
      <c r="E12" s="129"/>
      <c r="F12" s="128">
        <f>SUM(заходи!H14)</f>
        <v>0</v>
      </c>
      <c r="G12" s="129"/>
      <c r="H12" s="128">
        <f>заходи!J14</f>
        <v>0</v>
      </c>
      <c r="I12" s="129"/>
      <c r="J12" s="128">
        <f>заходи!L14</f>
        <v>0</v>
      </c>
      <c r="K12" s="129"/>
      <c r="L12" s="128">
        <f>заходи!N14</f>
        <v>0</v>
      </c>
      <c r="M12" s="130"/>
      <c r="N12" s="131">
        <f>заходи!P14</f>
        <v>0</v>
      </c>
      <c r="O12" s="132"/>
    </row>
    <row r="13" spans="1:15" s="22" customFormat="1" ht="45" customHeight="1" x14ac:dyDescent="0.3">
      <c r="A13" s="58" t="s">
        <v>371</v>
      </c>
      <c r="B13" s="59" t="s">
        <v>372</v>
      </c>
      <c r="C13" s="81">
        <v>2</v>
      </c>
      <c r="D13" s="133">
        <f>заходи!F18</f>
        <v>200</v>
      </c>
      <c r="E13" s="134">
        <f>заходи!G18</f>
        <v>80</v>
      </c>
      <c r="F13" s="133">
        <f>заходи!H18</f>
        <v>0</v>
      </c>
      <c r="G13" s="134"/>
      <c r="H13" s="133">
        <f>заходи!J18</f>
        <v>0</v>
      </c>
      <c r="I13" s="134"/>
      <c r="J13" s="133">
        <f>заходи!L18</f>
        <v>100</v>
      </c>
      <c r="K13" s="134">
        <f>заходи!M18</f>
        <v>20</v>
      </c>
      <c r="L13" s="133">
        <f>заходи!N18</f>
        <v>0</v>
      </c>
      <c r="M13" s="135"/>
      <c r="N13" s="136">
        <f>заходи!P18</f>
        <v>100</v>
      </c>
      <c r="O13" s="137">
        <f>заходи!Q18</f>
        <v>60</v>
      </c>
    </row>
    <row r="14" spans="1:15" s="23" customFormat="1" ht="58.5" customHeight="1" x14ac:dyDescent="0.3">
      <c r="A14" s="60" t="s">
        <v>373</v>
      </c>
      <c r="B14" s="61" t="s">
        <v>427</v>
      </c>
      <c r="C14" s="93">
        <v>6</v>
      </c>
      <c r="D14" s="133">
        <f>заходи!F26</f>
        <v>289.10000000000002</v>
      </c>
      <c r="E14" s="138">
        <f>заходи!G26</f>
        <v>261</v>
      </c>
      <c r="F14" s="133">
        <f>заходи!H26</f>
        <v>0</v>
      </c>
      <c r="G14" s="138"/>
      <c r="H14" s="133">
        <f>заходи!J26</f>
        <v>0</v>
      </c>
      <c r="I14" s="138"/>
      <c r="J14" s="133">
        <f>заходи!L26</f>
        <v>289.10000000000002</v>
      </c>
      <c r="K14" s="138">
        <f>заходи!M26</f>
        <v>261</v>
      </c>
      <c r="L14" s="133">
        <f>заходи!N26</f>
        <v>0</v>
      </c>
      <c r="M14" s="139"/>
      <c r="N14" s="136">
        <f>заходи!P26</f>
        <v>0</v>
      </c>
      <c r="O14" s="140"/>
    </row>
    <row r="15" spans="1:15" s="22" customFormat="1" ht="75.45" customHeight="1" x14ac:dyDescent="0.3">
      <c r="A15" s="58" t="s">
        <v>374</v>
      </c>
      <c r="B15" s="59" t="s">
        <v>375</v>
      </c>
      <c r="C15" s="81">
        <v>5</v>
      </c>
      <c r="D15" s="133">
        <f>заходи!F33</f>
        <v>10</v>
      </c>
      <c r="E15" s="134"/>
      <c r="F15" s="133">
        <f>заходи!H33</f>
        <v>0</v>
      </c>
      <c r="G15" s="134"/>
      <c r="H15" s="133">
        <f>заходи!J33</f>
        <v>0</v>
      </c>
      <c r="I15" s="134"/>
      <c r="J15" s="133">
        <f>заходи!L33</f>
        <v>10</v>
      </c>
      <c r="K15" s="134"/>
      <c r="L15" s="133">
        <f>заходи!N33</f>
        <v>0</v>
      </c>
      <c r="M15" s="135"/>
      <c r="N15" s="136">
        <f>заходи!P33</f>
        <v>0</v>
      </c>
      <c r="O15" s="137"/>
    </row>
    <row r="16" spans="1:15" ht="40.049999999999997" customHeight="1" x14ac:dyDescent="0.3">
      <c r="A16" s="62" t="s">
        <v>376</v>
      </c>
      <c r="B16" s="63" t="s">
        <v>377</v>
      </c>
      <c r="C16" s="80">
        <v>13</v>
      </c>
      <c r="D16" s="133">
        <f>заходи!F34</f>
        <v>0</v>
      </c>
      <c r="E16" s="138"/>
      <c r="F16" s="133">
        <f>заходи!H34</f>
        <v>0</v>
      </c>
      <c r="G16" s="138"/>
      <c r="H16" s="133">
        <f>заходи!J34</f>
        <v>0</v>
      </c>
      <c r="I16" s="138"/>
      <c r="J16" s="133">
        <f>заходи!L34</f>
        <v>0</v>
      </c>
      <c r="K16" s="138"/>
      <c r="L16" s="133">
        <f>заходи!N34</f>
        <v>0</v>
      </c>
      <c r="M16" s="139"/>
      <c r="N16" s="136">
        <f>заходи!P34</f>
        <v>0</v>
      </c>
      <c r="O16" s="140"/>
    </row>
    <row r="17" spans="1:16" ht="34.950000000000003" customHeight="1" x14ac:dyDescent="0.3">
      <c r="A17" s="62" t="s">
        <v>378</v>
      </c>
      <c r="B17" s="63" t="s">
        <v>379</v>
      </c>
      <c r="C17" s="80">
        <v>2</v>
      </c>
      <c r="D17" s="133">
        <f>заходи!F53</f>
        <v>13200</v>
      </c>
      <c r="E17" s="138">
        <f>заходи!G53</f>
        <v>6937.0970000000007</v>
      </c>
      <c r="F17" s="133">
        <f>заходи!H53</f>
        <v>0</v>
      </c>
      <c r="G17" s="138"/>
      <c r="H17" s="133">
        <f>заходи!J53</f>
        <v>11200</v>
      </c>
      <c r="I17" s="138">
        <f>заходи!K53</f>
        <v>0</v>
      </c>
      <c r="J17" s="133">
        <f>заходи!L53</f>
        <v>2000</v>
      </c>
      <c r="K17" s="138">
        <f>заходи!M53</f>
        <v>6937.0970000000007</v>
      </c>
      <c r="L17" s="133">
        <f>заходи!N53</f>
        <v>0</v>
      </c>
      <c r="M17" s="138"/>
      <c r="N17" s="136">
        <f>заходи!P53</f>
        <v>0</v>
      </c>
      <c r="O17" s="140"/>
    </row>
    <row r="18" spans="1:16" s="28" customFormat="1" ht="36" customHeight="1" x14ac:dyDescent="0.3">
      <c r="A18" s="64" t="s">
        <v>380</v>
      </c>
      <c r="B18" s="59" t="s">
        <v>381</v>
      </c>
      <c r="C18" s="81">
        <v>12</v>
      </c>
      <c r="D18" s="133">
        <f>заходи!F68</f>
        <v>3004</v>
      </c>
      <c r="E18" s="134">
        <f>заходи!G68</f>
        <v>1335.2999999999997</v>
      </c>
      <c r="F18" s="133">
        <f>заходи!H68</f>
        <v>0</v>
      </c>
      <c r="G18" s="134"/>
      <c r="H18" s="133">
        <f>заходи!J68</f>
        <v>0</v>
      </c>
      <c r="I18" s="134"/>
      <c r="J18" s="133">
        <f>заходи!L68</f>
        <v>3004</v>
      </c>
      <c r="K18" s="134">
        <f>заходи!M68</f>
        <v>1335.2999999999997</v>
      </c>
      <c r="L18" s="133">
        <f>заходи!N68</f>
        <v>0</v>
      </c>
      <c r="M18" s="135"/>
      <c r="N18" s="136">
        <f>заходи!P68</f>
        <v>0</v>
      </c>
      <c r="O18" s="137"/>
      <c r="P18" s="27"/>
    </row>
    <row r="19" spans="1:16" s="23" customFormat="1" ht="49.05" customHeight="1" x14ac:dyDescent="0.3">
      <c r="A19" s="60" t="s">
        <v>382</v>
      </c>
      <c r="B19" s="65" t="s">
        <v>383</v>
      </c>
      <c r="C19" s="82">
        <v>20</v>
      </c>
      <c r="D19" s="133">
        <f>заходи!F90</f>
        <v>30</v>
      </c>
      <c r="E19" s="138"/>
      <c r="F19" s="133">
        <f>заходи!H90</f>
        <v>0</v>
      </c>
      <c r="G19" s="138"/>
      <c r="H19" s="133">
        <f>заходи!J90</f>
        <v>0</v>
      </c>
      <c r="I19" s="138"/>
      <c r="J19" s="133">
        <f>заходи!L90</f>
        <v>29</v>
      </c>
      <c r="K19" s="138"/>
      <c r="L19" s="133">
        <f>заходи!N90</f>
        <v>0</v>
      </c>
      <c r="M19" s="139"/>
      <c r="N19" s="136">
        <f>заходи!P90</f>
        <v>1</v>
      </c>
      <c r="O19" s="140"/>
    </row>
    <row r="20" spans="1:16" s="23" customFormat="1" ht="34.049999999999997" customHeight="1" x14ac:dyDescent="0.3">
      <c r="A20" s="60" t="s">
        <v>384</v>
      </c>
      <c r="B20" s="65" t="s">
        <v>385</v>
      </c>
      <c r="C20" s="82">
        <v>22</v>
      </c>
      <c r="D20" s="133">
        <f>заходи!F114</f>
        <v>3122.75</v>
      </c>
      <c r="E20" s="138">
        <f>заходи!G114</f>
        <v>2192.7040000000002</v>
      </c>
      <c r="F20" s="133">
        <f>заходи!H114</f>
        <v>0</v>
      </c>
      <c r="G20" s="138"/>
      <c r="H20" s="133">
        <f>заходи!J114</f>
        <v>0</v>
      </c>
      <c r="I20" s="138"/>
      <c r="J20" s="133">
        <f>заходи!L114</f>
        <v>3122.75</v>
      </c>
      <c r="K20" s="138">
        <f>заходи!M114</f>
        <v>2192.7040000000002</v>
      </c>
      <c r="L20" s="133">
        <f>заходи!N114</f>
        <v>0</v>
      </c>
      <c r="M20" s="139"/>
      <c r="N20" s="136">
        <f>заходи!P114</f>
        <v>0</v>
      </c>
      <c r="O20" s="140"/>
    </row>
    <row r="21" spans="1:16" s="23" customFormat="1" ht="49.95" customHeight="1" x14ac:dyDescent="0.3">
      <c r="A21" s="60" t="s">
        <v>387</v>
      </c>
      <c r="B21" s="65" t="s">
        <v>388</v>
      </c>
      <c r="C21" s="82">
        <v>2</v>
      </c>
      <c r="D21" s="141">
        <f>заходи!F118</f>
        <v>0</v>
      </c>
      <c r="E21" s="142"/>
      <c r="F21" s="141">
        <f>заходи!H118</f>
        <v>0</v>
      </c>
      <c r="G21" s="142"/>
      <c r="H21" s="141">
        <f>заходи!J118</f>
        <v>0</v>
      </c>
      <c r="I21" s="142"/>
      <c r="J21" s="141">
        <f>заходи!L118</f>
        <v>0</v>
      </c>
      <c r="K21" s="142"/>
      <c r="L21" s="141">
        <f>заходи!N118</f>
        <v>0</v>
      </c>
      <c r="M21" s="143"/>
      <c r="N21" s="144">
        <f>заходи!P118</f>
        <v>0</v>
      </c>
      <c r="O21" s="145"/>
    </row>
    <row r="22" spans="1:16" s="23" customFormat="1" ht="31.05" customHeight="1" x14ac:dyDescent="0.3">
      <c r="A22" s="60" t="s">
        <v>390</v>
      </c>
      <c r="B22" s="65" t="s">
        <v>392</v>
      </c>
      <c r="C22" s="82">
        <v>9</v>
      </c>
      <c r="D22" s="141">
        <f>заходи!F129</f>
        <v>990</v>
      </c>
      <c r="E22" s="142">
        <f>заходи!G129</f>
        <v>165.745</v>
      </c>
      <c r="F22" s="141">
        <f>заходи!H129</f>
        <v>0</v>
      </c>
      <c r="G22" s="142"/>
      <c r="H22" s="141">
        <f>заходи!J129</f>
        <v>0</v>
      </c>
      <c r="I22" s="142"/>
      <c r="J22" s="141">
        <f>заходи!L129</f>
        <v>990</v>
      </c>
      <c r="K22" s="142">
        <f>заходи!M129</f>
        <v>140.80000000000001</v>
      </c>
      <c r="L22" s="141">
        <f>заходи!N129</f>
        <v>0</v>
      </c>
      <c r="M22" s="143"/>
      <c r="N22" s="144">
        <f>заходи!P129</f>
        <v>0</v>
      </c>
      <c r="O22" s="145">
        <f>заходи!Q129</f>
        <v>24.945</v>
      </c>
    </row>
    <row r="23" spans="1:16" s="23" customFormat="1" ht="73.5" customHeight="1" x14ac:dyDescent="0.3">
      <c r="A23" s="60" t="s">
        <v>394</v>
      </c>
      <c r="B23" s="65" t="s">
        <v>395</v>
      </c>
      <c r="C23" s="83">
        <v>20</v>
      </c>
      <c r="D23" s="141">
        <f>заходи!F153</f>
        <v>12861.5</v>
      </c>
      <c r="E23" s="142">
        <f>заходи!G153</f>
        <v>3403.33</v>
      </c>
      <c r="F23" s="141">
        <f>заходи!H153</f>
        <v>0</v>
      </c>
      <c r="G23" s="142"/>
      <c r="H23" s="141">
        <f>заходи!J153</f>
        <v>0</v>
      </c>
      <c r="I23" s="142"/>
      <c r="J23" s="141">
        <f>заходи!L153</f>
        <v>12861.5</v>
      </c>
      <c r="K23" s="142">
        <f>заходи!M153</f>
        <v>3403.33</v>
      </c>
      <c r="L23" s="141">
        <f>заходи!N153</f>
        <v>0</v>
      </c>
      <c r="M23" s="143"/>
      <c r="N23" s="144">
        <f>заходи!P153</f>
        <v>0</v>
      </c>
      <c r="O23" s="145"/>
    </row>
    <row r="24" spans="1:16" s="22" customFormat="1" ht="60" customHeight="1" x14ac:dyDescent="0.3">
      <c r="A24" s="58" t="s">
        <v>397</v>
      </c>
      <c r="B24" s="66" t="s">
        <v>398</v>
      </c>
      <c r="C24" s="83">
        <v>17</v>
      </c>
      <c r="D24" s="141">
        <f>заходи!F185</f>
        <v>4970.6000000000004</v>
      </c>
      <c r="E24" s="146">
        <f>заходи!G185</f>
        <v>4013.7170000000001</v>
      </c>
      <c r="F24" s="141">
        <f>заходи!H185</f>
        <v>0</v>
      </c>
      <c r="G24" s="146"/>
      <c r="H24" s="141">
        <f>заходи!J185</f>
        <v>0</v>
      </c>
      <c r="I24" s="146">
        <f>заходи!K185</f>
        <v>167.88299999999998</v>
      </c>
      <c r="J24" s="141">
        <f>заходи!L185</f>
        <v>4970.6000000000004</v>
      </c>
      <c r="K24" s="146">
        <f>заходи!M185</f>
        <v>3845.8339999999998</v>
      </c>
      <c r="L24" s="141">
        <f>заходи!N185</f>
        <v>0</v>
      </c>
      <c r="M24" s="147"/>
      <c r="N24" s="144">
        <f>заходи!P185</f>
        <v>0</v>
      </c>
      <c r="O24" s="148"/>
    </row>
    <row r="25" spans="1:16" s="23" customFormat="1" ht="67.5" customHeight="1" x14ac:dyDescent="0.3">
      <c r="A25" s="60" t="s">
        <v>400</v>
      </c>
      <c r="B25" s="65" t="s">
        <v>401</v>
      </c>
      <c r="C25" s="83">
        <v>23</v>
      </c>
      <c r="D25" s="141">
        <f>заходи!F210</f>
        <v>31420.109</v>
      </c>
      <c r="E25" s="142">
        <f>заходи!G210</f>
        <v>24571.231999999993</v>
      </c>
      <c r="F25" s="141">
        <f>заходи!H210</f>
        <v>0</v>
      </c>
      <c r="G25" s="142"/>
      <c r="H25" s="141">
        <f>заходи!J210</f>
        <v>0</v>
      </c>
      <c r="I25" s="142"/>
      <c r="J25" s="141">
        <f>заходи!L210</f>
        <v>28825.452000000001</v>
      </c>
      <c r="K25" s="142">
        <f>заходи!M210</f>
        <v>24571.231999999993</v>
      </c>
      <c r="L25" s="141">
        <f>заходи!N210</f>
        <v>0</v>
      </c>
      <c r="M25" s="143"/>
      <c r="N25" s="144">
        <f>заходи!P210</f>
        <v>2594.6570000000002</v>
      </c>
      <c r="O25" s="145"/>
    </row>
    <row r="26" spans="1:16" s="22" customFormat="1" ht="81" customHeight="1" x14ac:dyDescent="0.3">
      <c r="A26" s="58" t="s">
        <v>402</v>
      </c>
      <c r="B26" s="66" t="s">
        <v>426</v>
      </c>
      <c r="C26" s="83">
        <v>14</v>
      </c>
      <c r="D26" s="141">
        <f>заходи!F236</f>
        <v>3557.1030000000001</v>
      </c>
      <c r="E26" s="146">
        <f>заходи!G236</f>
        <v>1471.143</v>
      </c>
      <c r="F26" s="141">
        <f>заходи!H236</f>
        <v>0</v>
      </c>
      <c r="G26" s="146"/>
      <c r="H26" s="141">
        <f>заходи!J236</f>
        <v>0</v>
      </c>
      <c r="I26" s="146">
        <f>заходи!K236</f>
        <v>20</v>
      </c>
      <c r="J26" s="141">
        <f>заходи!L236</f>
        <v>3557.1030000000001</v>
      </c>
      <c r="K26" s="146">
        <f>заходи!M236</f>
        <v>1451.143</v>
      </c>
      <c r="L26" s="141">
        <f>заходи!N236</f>
        <v>0</v>
      </c>
      <c r="M26" s="147"/>
      <c r="N26" s="144">
        <f>заходи!P236</f>
        <v>0</v>
      </c>
      <c r="O26" s="148"/>
    </row>
    <row r="27" spans="1:16" s="22" customFormat="1" ht="56.55" customHeight="1" x14ac:dyDescent="0.3">
      <c r="A27" s="58" t="s">
        <v>391</v>
      </c>
      <c r="B27" s="66" t="s">
        <v>403</v>
      </c>
      <c r="C27" s="83">
        <v>2</v>
      </c>
      <c r="D27" s="141">
        <f>заходи!F240</f>
        <v>70</v>
      </c>
      <c r="E27" s="146">
        <f>заходи!G237</f>
        <v>0</v>
      </c>
      <c r="F27" s="141">
        <f>заходи!H240</f>
        <v>0</v>
      </c>
      <c r="G27" s="146"/>
      <c r="H27" s="141">
        <f>заходи!J240</f>
        <v>0</v>
      </c>
      <c r="I27" s="146"/>
      <c r="J27" s="141">
        <f>заходи!L240</f>
        <v>70</v>
      </c>
      <c r="K27" s="146"/>
      <c r="L27" s="141">
        <f>заходи!N240</f>
        <v>0</v>
      </c>
      <c r="M27" s="147"/>
      <c r="N27" s="144">
        <f>заходи!P240</f>
        <v>0</v>
      </c>
      <c r="O27" s="148"/>
    </row>
    <row r="28" spans="1:16" s="22" customFormat="1" ht="51.45" customHeight="1" thickBot="1" x14ac:dyDescent="0.35">
      <c r="A28" s="58" t="s">
        <v>404</v>
      </c>
      <c r="B28" s="67" t="s">
        <v>428</v>
      </c>
      <c r="C28" s="84">
        <v>2</v>
      </c>
      <c r="D28" s="149">
        <f>заходи!F245</f>
        <v>8946.41</v>
      </c>
      <c r="E28" s="146">
        <f>заходи!G245</f>
        <v>6299.82</v>
      </c>
      <c r="F28" s="149">
        <f>заходи!H245</f>
        <v>0</v>
      </c>
      <c r="G28" s="150"/>
      <c r="H28" s="149">
        <f>заходи!J245</f>
        <v>5920.71</v>
      </c>
      <c r="I28" s="150"/>
      <c r="J28" s="149">
        <f>заходи!L245</f>
        <v>2925.7</v>
      </c>
      <c r="K28" s="150">
        <f>заходи!M244</f>
        <v>6299.82</v>
      </c>
      <c r="L28" s="149">
        <f>заходи!N245</f>
        <v>0</v>
      </c>
      <c r="M28" s="151"/>
      <c r="N28" s="152">
        <f>заходи!P245</f>
        <v>100</v>
      </c>
      <c r="O28" s="153"/>
    </row>
    <row r="29" spans="1:16" ht="41.55" customHeight="1" thickBot="1" x14ac:dyDescent="0.4">
      <c r="A29" s="68"/>
      <c r="B29" s="69" t="s">
        <v>91</v>
      </c>
      <c r="C29" s="85">
        <f>SUM(C12:C28)</f>
        <v>174</v>
      </c>
      <c r="D29" s="154">
        <f t="shared" ref="D29:O29" si="0">SUM(D12:D28)</f>
        <v>82671.572</v>
      </c>
      <c r="E29" s="154">
        <f t="shared" si="0"/>
        <v>50731.087999999996</v>
      </c>
      <c r="F29" s="154">
        <f t="shared" si="0"/>
        <v>0</v>
      </c>
      <c r="G29" s="154">
        <f t="shared" si="0"/>
        <v>0</v>
      </c>
      <c r="H29" s="154">
        <f>SUM(H12:H28)</f>
        <v>17120.71</v>
      </c>
      <c r="I29" s="154">
        <f t="shared" si="0"/>
        <v>187.88299999999998</v>
      </c>
      <c r="J29" s="154">
        <f t="shared" si="0"/>
        <v>62755.205000000002</v>
      </c>
      <c r="K29" s="154">
        <f t="shared" si="0"/>
        <v>50458.259999999987</v>
      </c>
      <c r="L29" s="154">
        <f t="shared" si="0"/>
        <v>0</v>
      </c>
      <c r="M29" s="154">
        <f t="shared" si="0"/>
        <v>0</v>
      </c>
      <c r="N29" s="154">
        <f t="shared" si="0"/>
        <v>2795.6570000000002</v>
      </c>
      <c r="O29" s="154">
        <f t="shared" si="0"/>
        <v>84.944999999999993</v>
      </c>
    </row>
    <row r="30" spans="1:16" x14ac:dyDescent="0.35">
      <c r="B30" s="8"/>
      <c r="C30" s="10"/>
      <c r="D30" s="10"/>
      <c r="E30" s="10"/>
      <c r="F30" s="14"/>
      <c r="G30" s="14"/>
      <c r="H30" s="12"/>
      <c r="I30" s="12"/>
      <c r="J30" s="10"/>
      <c r="K30" s="10"/>
      <c r="L30" s="12"/>
      <c r="M30" s="12"/>
      <c r="N30" s="12"/>
      <c r="O30" s="12"/>
    </row>
    <row r="31" spans="1:16" x14ac:dyDescent="0.35">
      <c r="B31" s="8"/>
      <c r="C31" s="10"/>
      <c r="D31" s="10"/>
      <c r="E31" s="10"/>
      <c r="F31" s="10"/>
      <c r="G31" s="10"/>
      <c r="H31" s="12"/>
      <c r="I31" s="12"/>
      <c r="J31" s="10"/>
      <c r="K31" s="10"/>
      <c r="L31" s="12"/>
      <c r="M31" s="12"/>
      <c r="N31" s="12"/>
      <c r="O31" s="12"/>
    </row>
    <row r="32" spans="1:16" x14ac:dyDescent="0.35">
      <c r="B32" s="19"/>
      <c r="C32" s="15"/>
      <c r="D32" s="16"/>
      <c r="E32" s="16"/>
      <c r="F32" s="16"/>
      <c r="G32" s="16"/>
      <c r="H32" s="12"/>
      <c r="I32" s="12"/>
      <c r="J32" s="21"/>
      <c r="K32" s="21"/>
      <c r="L32" s="20"/>
      <c r="M32" s="20"/>
      <c r="N32" s="18"/>
      <c r="O32" s="18"/>
    </row>
  </sheetData>
  <mergeCells count="15">
    <mergeCell ref="J1:O1"/>
    <mergeCell ref="F8:G9"/>
    <mergeCell ref="D7:E9"/>
    <mergeCell ref="A6:A9"/>
    <mergeCell ref="B2:N2"/>
    <mergeCell ref="F7:N7"/>
    <mergeCell ref="H8:J8"/>
    <mergeCell ref="B3:N3"/>
    <mergeCell ref="B6:B9"/>
    <mergeCell ref="C6:C9"/>
    <mergeCell ref="D6:N6"/>
    <mergeCell ref="N8:O9"/>
    <mergeCell ref="L8:M9"/>
    <mergeCell ref="J9:K9"/>
    <mergeCell ref="H9:I9"/>
  </mergeCells>
  <pageMargins left="0.7" right="0.7" top="0.75" bottom="0.75" header="0.3" footer="0.3"/>
  <pageSetup paperSize="9" scale="3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заходи</vt:lpstr>
      <vt:lpstr>Фінансове забезпечення</vt:lpstr>
      <vt:lpstr>заходи!Заголовки_для_печати</vt:lpstr>
      <vt:lpstr>заходи!Область_печати</vt:lpstr>
      <vt:lpstr>'Фінансове забезпечення'!Область_печати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gg</cp:lastModifiedBy>
  <cp:lastPrinted>2025-03-26T11:11:30Z</cp:lastPrinted>
  <dcterms:created xsi:type="dcterms:W3CDTF">2017-11-29T10:31:00Z</dcterms:created>
  <dcterms:modified xsi:type="dcterms:W3CDTF">2026-01-12T19:00:51Z</dcterms:modified>
</cp:coreProperties>
</file>